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11070" activeTab="3"/>
  </bookViews>
  <sheets>
    <sheet name="Ek.3-A" sheetId="1" r:id="rId1"/>
    <sheet name="Ek.3-B" sheetId="2" r:id="rId2"/>
    <sheet name="Ek.3-C" sheetId="3" r:id="rId3"/>
    <sheet name="Ek.3-D" sheetId="4" r:id="rId4"/>
  </sheets>
  <definedNames>
    <definedName name="_xlnm.Print_Area" localSheetId="0">'Ek.3-A'!$A$1:$N$65</definedName>
    <definedName name="_xlnm.Print_Area" localSheetId="1">'Ek.3-B'!$A$1:$N$45</definedName>
    <definedName name="_xlnm.Print_Area" localSheetId="2">'Ek.3-C'!$A$1:$N$45</definedName>
    <definedName name="_xlnm.Print_Area" localSheetId="3">'Ek.3-D'!$A$1:$M$19</definedName>
  </definedNames>
  <calcPr fullCalcOnLoad="1"/>
</workbook>
</file>

<file path=xl/sharedStrings.xml><?xml version="1.0" encoding="utf-8"?>
<sst xmlns="http://schemas.openxmlformats.org/spreadsheetml/2006/main" count="312" uniqueCount="156">
  <si>
    <t>Yerli Girdi</t>
  </si>
  <si>
    <t>İthal Girdi</t>
  </si>
  <si>
    <t>b=Fiyatı(TL)</t>
  </si>
  <si>
    <t>.</t>
  </si>
  <si>
    <t>Sıra No</t>
  </si>
  <si>
    <t>Malzeme adı</t>
  </si>
  <si>
    <t>c= axb= Malzeme Maliyet Tutarı (TL)</t>
  </si>
  <si>
    <t>Genel Gider Türü</t>
  </si>
  <si>
    <t>c= axb= Genel Gider Tutarı (TL)</t>
  </si>
  <si>
    <t xml:space="preserve">Yerli Girdi Maliyet Tutarı </t>
  </si>
  <si>
    <t>TL</t>
  </si>
  <si>
    <t>Adı ve Soyadı</t>
  </si>
  <si>
    <t>Ünvanı</t>
  </si>
  <si>
    <t>Tarih</t>
  </si>
  <si>
    <t>Diploma No/Oda No</t>
  </si>
  <si>
    <t>C) Nihai Ürün İle İlgili Genel Giderler</t>
  </si>
  <si>
    <t>A) Nihai Ürün Doğrudan ve Dolaylı Malzeme Giderleri</t>
  </si>
  <si>
    <t>İŞYERİ ADI :</t>
  </si>
  <si>
    <t>ÜRÜN ADI :</t>
  </si>
  <si>
    <t>İmza / Kaşe</t>
  </si>
  <si>
    <t>Toplam1 (T1)</t>
  </si>
  <si>
    <t>Toplam2 (T2)</t>
  </si>
  <si>
    <t>Toplam5 (T5)</t>
  </si>
  <si>
    <t>Toplam6 (T6)</t>
  </si>
  <si>
    <t>Nihai Ürün Doğrudan ve Dolaylı Malzeme Giderleri Toplamı (T1)</t>
  </si>
  <si>
    <t>Nihai Ürün Doğrudan ve Dolaylı İşcilik Giderleri Toplamı (T3)</t>
  </si>
  <si>
    <t>Nihai Ürün Doğrudan ve Dolaylı Malzeme Giderleri Toplamı (T2)</t>
  </si>
  <si>
    <t>Nihai Ürün Doğrudan ve Dolaylı İşcilik Giderleri Toplamı (T4)</t>
  </si>
  <si>
    <t>Nihai Ürün İle İlgili Genel Giderler Toplamı (T6)</t>
  </si>
  <si>
    <t>Nihai Ürün İle İlgili Genel Giderler Toplamı (T5)</t>
  </si>
  <si>
    <t>YERLİ KATKI ORANI HESAPLAMASI</t>
  </si>
  <si>
    <t>Doğrudan</t>
  </si>
  <si>
    <t>Dolaylı</t>
  </si>
  <si>
    <t>Yerli Katkı Oranını Hesaplayan (Üretici)</t>
  </si>
  <si>
    <t>Yerli Katkı Oranı (%)</t>
  </si>
  <si>
    <t>Nihai Ürün Maliyet Tutarı (TL) 
(Yerli Girdi Maliyet Tutarı +İthal Girdi Maliyet Tutarı=T1+T2+T3+T4+T5+T6)</t>
  </si>
  <si>
    <t>Nihai Ürün İçindeki İthal Girdi Maliyet Tutarı (TL) 
(İthal Girdi Maliyet Tutarı =T2+ T4+T6)</t>
  </si>
  <si>
    <t>Yerli Girdi Maliyet Tutarı (= T1+ T3+T5)</t>
  </si>
  <si>
    <t>İthal Girdi Maliyet Tutarı ( =T2+ T4+T6)</t>
  </si>
  <si>
    <t>İthal Girdi*</t>
  </si>
  <si>
    <t xml:space="preserve">*İthal girdi tutarının hesaplamasında, ithal girdinin fabrikaya teslim fiyatı ve teslim tarihindeki Merkez Bankası döviz satış kuru dikkate alınır. </t>
  </si>
  <si>
    <t>İthal Girdi Maliyet Tutarı</t>
  </si>
  <si>
    <t xml:space="preserve">b=Fiyatı 
(Döviz cinsinden)
</t>
  </si>
  <si>
    <t>b=Fiyatı (Döviz cinsinden)</t>
  </si>
  <si>
    <t>c=Döviz Kuru</t>
  </si>
  <si>
    <t>d= axbxc =Malzeme Maliyet Tutarı (TL)</t>
  </si>
  <si>
    <t>d= axbxc= Genel Gider Tutarı (TL)</t>
  </si>
  <si>
    <r>
      <t xml:space="preserve">Yerli Katkı Oranını Hesabını </t>
    </r>
    <r>
      <rPr>
        <b/>
        <u val="single"/>
        <sz val="10"/>
        <color indexed="8"/>
        <rFont val="Times New Roman"/>
        <family val="1"/>
      </rPr>
      <t>Mali Yönden</t>
    </r>
    <r>
      <rPr>
        <b/>
        <sz val="10"/>
        <color indexed="8"/>
        <rFont val="Times New Roman"/>
        <family val="1"/>
      </rPr>
      <t xml:space="preserve">  İnceleyen ve Doğruluğunu Teyit Eden (SM, SMMM ya da YMM)</t>
    </r>
  </si>
  <si>
    <r>
      <t xml:space="preserve">Yerli Katkı Oranını Hesabını </t>
    </r>
    <r>
      <rPr>
        <b/>
        <u val="single"/>
        <sz val="10"/>
        <color indexed="8"/>
        <rFont val="Times New Roman"/>
        <family val="1"/>
      </rPr>
      <t>Teknik Yönden</t>
    </r>
    <r>
      <rPr>
        <b/>
        <sz val="10"/>
        <color indexed="8"/>
        <rFont val="Times New Roman"/>
        <family val="1"/>
      </rPr>
      <t xml:space="preserve"> İnceleyen ve Uygunluğunu Teyid Eden (Eksper)</t>
    </r>
  </si>
  <si>
    <t>B)  Nihai Ürün Doğrudan ve Dolaylı İşçilik Giderleri</t>
  </si>
  <si>
    <t>Çalıştığı Kurum veya Kuruluş/Bağlı Olduğu Oda</t>
  </si>
  <si>
    <t xml:space="preserve">Yerli malı belgesinin sahibi ile bu belgeyi düzenleyen ilgili oda/borsa ve belgeyi idareye sunan istekliler ile ilgili eksper, serbest muhasebeci (SM), serbest muhasebeci mali müşavir (SMMM) ya da yeminli mali müşavir (YMM) belgedeki bilgilerin doğruluğundan genel hükümler ve/veya 4734 sayılı Kanunun ilgili hükümleri çerçevesinde sorumludurlar. </t>
  </si>
  <si>
    <t xml:space="preserve">YERLİ KATKI ORANI HESAP CETVELİ                      </t>
  </si>
  <si>
    <t xml:space="preserve">YERLİ KATKI ORANI HESAP CETVELİ                                                   </t>
  </si>
  <si>
    <t xml:space="preserve">a=Miktar </t>
  </si>
  <si>
    <t>Birim</t>
  </si>
  <si>
    <t>Toplam1 (T3)</t>
  </si>
  <si>
    <t>Toplam2 (T4)</t>
  </si>
  <si>
    <t>_____________________________________________________________________________</t>
  </si>
  <si>
    <r>
      <t xml:space="preserve">Yerli Katkı Oranı </t>
    </r>
    <r>
      <rPr>
        <sz val="11"/>
        <color theme="1"/>
        <rFont val="Calibri"/>
        <family val="2"/>
      </rPr>
      <t xml:space="preserve">= </t>
    </r>
  </si>
  <si>
    <t>ALUMİNYUM PRES PROFİL</t>
  </si>
  <si>
    <t>MEKANİZMA ORTA SACI</t>
  </si>
  <si>
    <t>MEKANİZMA ANA SACI</t>
  </si>
  <si>
    <t>MEKANİZMA TOPRAK HAREKET KOLU</t>
  </si>
  <si>
    <t>MEKANİZMA EN ALT SACI</t>
  </si>
  <si>
    <t>ŞAFT MİLİ KOLU</t>
  </si>
  <si>
    <t>AÇMA MİLİ</t>
  </si>
  <si>
    <t>MEKANİZMA TOPRAK İTTİRME KOLU</t>
  </si>
  <si>
    <t>HÜCRE TOPRAK MİLİ YAY SACI</t>
  </si>
  <si>
    <t>MEKANİZMA AYIRICI MİLİ KOLU ÇEVİRİLEN SACI</t>
  </si>
  <si>
    <t>BOBİN VURMA SACI</t>
  </si>
  <si>
    <t>GÖVDE SACI BAĞLANTISI</t>
  </si>
  <si>
    <t>EL KURMA MOMENT KOLU</t>
  </si>
  <si>
    <t>AYIRICI MEKANİZMA KURMA YAYI ERKEĞİ MİLİ</t>
  </si>
  <si>
    <t>KAPAMA TIRNAĞI</t>
  </si>
  <si>
    <t>AÇMA KİLİT GRUBU</t>
  </si>
  <si>
    <t>OTOMATİK SİGORTA</t>
  </si>
  <si>
    <t>AYIRICI KAPAMA BOBİNİ</t>
  </si>
  <si>
    <t>AYIRICI AÇMA BOBİNİ</t>
  </si>
  <si>
    <t>KESİCİ KAPAMA BOBİNİ</t>
  </si>
  <si>
    <t>LED AMPUL</t>
  </si>
  <si>
    <t>PORSELEN DUY</t>
  </si>
  <si>
    <t>MONOBOLT ÇELİK PERÇİN</t>
  </si>
  <si>
    <t>PRESLİ ÇAKMA CİVATA</t>
  </si>
  <si>
    <t>PATLAMA PENCERESİ ÇEMBERİ</t>
  </si>
  <si>
    <t>MANİVELA BAĞLANTI SACI</t>
  </si>
  <si>
    <t>KESİCİ POZİSYON ŞALTERİ</t>
  </si>
  <si>
    <t>-</t>
  </si>
  <si>
    <t xml:space="preserve"> x 100      =</t>
  </si>
  <si>
    <t>BOYA</t>
  </si>
  <si>
    <t>BARA SIKMA ETİKETİ</t>
  </si>
  <si>
    <t>BUTON</t>
  </si>
  <si>
    <t>MEKANİZMA TOPRAK SACI</t>
  </si>
  <si>
    <t>GERİLİM ETİKETİ</t>
  </si>
  <si>
    <t>AÇMA KAPAMA SACI</t>
  </si>
  <si>
    <t>ALTIKÖŞE ALUMİNYUM</t>
  </si>
  <si>
    <t>ALUMİNYUM MİL</t>
  </si>
  <si>
    <t>PİRİNÇ ÇUBUK</t>
  </si>
  <si>
    <t>saat</t>
  </si>
  <si>
    <t>KALAYLI TEL</t>
  </si>
  <si>
    <t>ÇELİK YARIKLI BORU PİMİ</t>
  </si>
  <si>
    <t>GALVANİZ LEVHA 0,40X100X200</t>
  </si>
  <si>
    <t>GALVANİZ SAÇ  3,0X100X300</t>
  </si>
  <si>
    <t>BAKIR LAMA 10x60</t>
  </si>
  <si>
    <t>ÇEKME BORU DN80</t>
  </si>
  <si>
    <t>BAYRAK SACI  3,0X100X300</t>
  </si>
  <si>
    <t>ÇEKME BORU DN90</t>
  </si>
  <si>
    <t>ÇEKME BORU DN100</t>
  </si>
  <si>
    <t>MEKANİZMA KURMA KOLU 9 CM</t>
  </si>
  <si>
    <t>MEKANİZMA KURMA KOLU 10 CM</t>
  </si>
  <si>
    <t>TEKERLEK DIM24</t>
  </si>
  <si>
    <t>Doğalgaz Giderleri</t>
  </si>
  <si>
    <t>m3</t>
  </si>
  <si>
    <t>KESİCİ AÇMA BOBİNİ</t>
  </si>
  <si>
    <t>MEKANİZMA 6 NOLU YATAK</t>
  </si>
  <si>
    <t>BAKIR ESNEK BAĞLANTI PARÇASI</t>
  </si>
  <si>
    <t xml:space="preserve">PP GRANÜL </t>
  </si>
  <si>
    <t xml:space="preserve">PASLANMAZ ÇELİK </t>
  </si>
  <si>
    <t>Adet</t>
  </si>
  <si>
    <t>MT</t>
  </si>
  <si>
    <t>YAY İMAL MAKİNASI</t>
  </si>
  <si>
    <t>RESİSTANS 15W</t>
  </si>
  <si>
    <t xml:space="preserve">adet  </t>
  </si>
  <si>
    <t>ÖRNEK DOSYADIR* BU DOSYAYI HESAPLAMA YAPARKEN LÜTFEN KULLANMAYINIZ.</t>
  </si>
  <si>
    <t xml:space="preserve">Isıtıcı - 850 w                                  </t>
  </si>
  <si>
    <t>Paslanmaz Yaylık Bant  0,25mm</t>
  </si>
  <si>
    <t xml:space="preserve">kg    </t>
  </si>
  <si>
    <t>NF Kondansatör</t>
  </si>
  <si>
    <t>adet</t>
  </si>
  <si>
    <t>SKD25/08  IGBT Modülü</t>
  </si>
  <si>
    <t>LCD Display (8x8)</t>
  </si>
  <si>
    <t>RÖLE</t>
  </si>
  <si>
    <t xml:space="preserve">Nipel - 1/8                 </t>
  </si>
  <si>
    <t>Kablo (3 Bakır sarımlı )</t>
  </si>
  <si>
    <t>ALTERNATÖR</t>
  </si>
  <si>
    <t>YUKARIDA Kİ TABLONUN AÇIKLAMASI</t>
  </si>
  <si>
    <t>Krom Kaplama İşçiliği</t>
  </si>
  <si>
    <t>32 işçi</t>
  </si>
  <si>
    <t>Elektrik Gideri</t>
  </si>
  <si>
    <t>kwh</t>
  </si>
  <si>
    <t>Su Gideri</t>
  </si>
  <si>
    <t>Ulaştırma (Sadece Personel Servisi )</t>
  </si>
  <si>
    <t>ad</t>
  </si>
  <si>
    <t>Yemek</t>
  </si>
  <si>
    <t>Amortisman</t>
  </si>
  <si>
    <t>Birimlere dikkat edelim</t>
  </si>
  <si>
    <r>
      <t xml:space="preserve">Örnek Malzeme Giderleri tablomuzda, sözkonusu ürünün üretiminde kullanılan malzemeler örnek olarak tabloya yerleştirilmiştir. </t>
    </r>
    <r>
      <rPr>
        <b/>
        <sz val="11"/>
        <color indexed="10"/>
        <rFont val="Calibri"/>
        <family val="2"/>
      </rPr>
      <t>A=Miktar</t>
    </r>
    <r>
      <rPr>
        <b/>
        <sz val="11"/>
        <rFont val="Calibri"/>
        <family val="2"/>
      </rPr>
      <t xml:space="preserve"> Yerli Malı Belgesi aşınmak istenen </t>
    </r>
    <r>
      <rPr>
        <b/>
        <u val="single"/>
        <sz val="11"/>
        <rFont val="Calibri"/>
        <family val="2"/>
      </rPr>
      <t>tek bir üründe</t>
    </r>
    <r>
      <rPr>
        <b/>
        <sz val="11"/>
        <rFont val="Calibri"/>
        <family val="2"/>
      </rPr>
      <t xml:space="preserve"> kullanılan hammadde miktarını,</t>
    </r>
    <r>
      <rPr>
        <b/>
        <sz val="11"/>
        <color indexed="10"/>
        <rFont val="Calibri"/>
        <family val="2"/>
      </rPr>
      <t xml:space="preserve"> b=Fiyatı</t>
    </r>
    <r>
      <rPr>
        <b/>
        <sz val="11"/>
        <rFont val="Calibri"/>
        <family val="2"/>
      </rPr>
      <t xml:space="preserve"> ise hammaddenin </t>
    </r>
    <r>
      <rPr>
        <b/>
        <u val="single"/>
        <sz val="11"/>
        <rFont val="Calibri"/>
        <family val="2"/>
      </rPr>
      <t>alış faturasında görülen birim fiyatını</t>
    </r>
    <r>
      <rPr>
        <b/>
        <sz val="11"/>
        <rFont val="Calibri"/>
        <family val="2"/>
      </rPr>
      <t xml:space="preserve"> göstermektedir. (İskonto düşülmüş, KDV hariç tutarı) </t>
    </r>
    <r>
      <rPr>
        <b/>
        <sz val="11"/>
        <color indexed="10"/>
        <rFont val="Calibri"/>
        <family val="2"/>
      </rPr>
      <t>Malzeme maliyet tutarı</t>
    </r>
    <r>
      <rPr>
        <b/>
        <sz val="11"/>
        <rFont val="Calibri"/>
        <family val="2"/>
      </rPr>
      <t xml:space="preserve"> üründe kullanılan hammadde miktarı ile birim fiyatın çarpımına eşittir. </t>
    </r>
  </si>
  <si>
    <r>
      <t>Yurtdışı menşeli ürünler</t>
    </r>
    <r>
      <rPr>
        <b/>
        <sz val="11"/>
        <color indexed="8"/>
        <rFont val="Calibri"/>
        <family val="2"/>
      </rPr>
      <t xml:space="preserve"> </t>
    </r>
    <r>
      <rPr>
        <b/>
        <u val="single"/>
        <sz val="11"/>
        <color indexed="8"/>
        <rFont val="Calibri"/>
        <family val="2"/>
      </rPr>
      <t>yerli piyasadan alınmış olsa dahi</t>
    </r>
    <r>
      <rPr>
        <b/>
        <sz val="11"/>
        <color indexed="8"/>
        <rFont val="Calibri"/>
        <family val="2"/>
      </rPr>
      <t xml:space="preserve"> ithal girdi olarak kabul edilmektedir. İthal girdinin yerli piyasadan tedarik edilmesi durumunda, örnek tablomuzun doğrudan ithal girdi kısmında olduğu gibi, b=fiyatı türk lirası cinsinden yazılıp c=döviz kuru kısmı boş bırakılabilir. İthal edilme durumunda ise ibraz edilen beyanname tarihindeki Merkez Bankası Döviz Satış kuru esas alınmalıdır.</t>
    </r>
  </si>
  <si>
    <t xml:space="preserve">RULMAN </t>
  </si>
  <si>
    <r>
      <rPr>
        <b/>
        <sz val="16"/>
        <color indexed="8"/>
        <rFont val="Times New Roman"/>
        <family val="1"/>
      </rPr>
      <t xml:space="preserve">YERLİ KATKI ORANI HESAP CETVELİ      ( 1 Adet  </t>
    </r>
    <r>
      <rPr>
        <b/>
        <sz val="16"/>
        <color indexed="10"/>
        <rFont val="Times New Roman"/>
        <family val="1"/>
      </rPr>
      <t>YAY İMAL MAKİNASI</t>
    </r>
    <r>
      <rPr>
        <b/>
        <sz val="16"/>
        <color indexed="8"/>
        <rFont val="Times New Roman"/>
        <family val="1"/>
      </rPr>
      <t xml:space="preserve">   ürünü için hesaplanmıştır )     </t>
    </r>
    <r>
      <rPr>
        <b/>
        <sz val="11"/>
        <color indexed="8"/>
        <rFont val="Times New Roman"/>
        <family val="1"/>
      </rPr>
      <t xml:space="preserve">                         </t>
    </r>
  </si>
  <si>
    <r>
      <t xml:space="preserve">YERLİ KATKI ORANI HESAP CETVELİ        ( 1 Adet  </t>
    </r>
    <r>
      <rPr>
        <b/>
        <sz val="16"/>
        <color indexed="10"/>
        <rFont val="Times New Roman"/>
        <family val="1"/>
      </rPr>
      <t>YAY İMAL MAKİNASI</t>
    </r>
    <r>
      <rPr>
        <b/>
        <sz val="16"/>
        <color indexed="8"/>
        <rFont val="Times New Roman"/>
        <family val="1"/>
      </rPr>
      <t xml:space="preserve">   ürünü için hesaplanmıştır )                         </t>
    </r>
  </si>
  <si>
    <r>
      <t xml:space="preserve">YERLİ KATKI ORANI HESAP CETVELİ    ( </t>
    </r>
    <r>
      <rPr>
        <b/>
        <sz val="16"/>
        <color indexed="10"/>
        <rFont val="Calibri"/>
        <family val="2"/>
      </rPr>
      <t>1 Adet  YAY İMAL MAKİNASI   ürünü için hesaplanmıştır</t>
    </r>
    <r>
      <rPr>
        <b/>
        <sz val="16"/>
        <color indexed="8"/>
        <rFont val="Calibri"/>
        <family val="2"/>
      </rPr>
      <t xml:space="preserve"> )</t>
    </r>
  </si>
  <si>
    <t>Örnek Genel Giderler tablomuzda, üretim gideri olarak kabul edilen genel giderler firma beyanına göre listelenmiştir. Yukarıdaki tablodada belirtildiği üzere; amortisman, enerji, personel servisi,  kira, makina bakım-onarım, işletme malzemesi  ve yemek giderleri genel gider olarak gösterilebilmektedir. Ancak, yıl boyunca ödenen tüm kiralar veya amortisman giderlerinin tamamı bu tabloya yansıtılamaz. Yerli Katkı Oranı Hesap Cetveli'nde yer alan her bir kalem, Yerli Malı Belgesi'ne konu TEK BİR ÜRÜNÜN üretimininde kullanılmaktadır. Aylık ödenen kiranın tamamı, bir yıllık amortisman bedelinin tamamı, enerji giderlerinin tamamı bir ürünün üretim gideri olarak kabul edilemez. Ancak, bahsedilen giderleri tek bir ürünün üretimine oranlayarak yapılan pay hesabı tabloya yansıtılabilir.</t>
  </si>
  <si>
    <t>Makine Bakımı-Onarımı</t>
  </si>
  <si>
    <t>Kira</t>
  </si>
  <si>
    <t>HTSO TARAFINDAN BELİRLENEN EKSPERLER TARAFINDAN DOLDURULACAKTIR.  LÜTFEN BOŞ BIRAKINIZ.</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</si>
</sst>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
    <numFmt numFmtId="181" formatCode="0.000"/>
    <numFmt numFmtId="182" formatCode="0.0000"/>
  </numFmts>
  <fonts count="59">
    <font>
      <sz val="11"/>
      <color theme="1"/>
      <name val="Calibri"/>
      <family val="2"/>
    </font>
    <font>
      <sz val="11"/>
      <color indexed="8"/>
      <name val="Calibri"/>
      <family val="2"/>
    </font>
    <font>
      <b/>
      <sz val="10"/>
      <color indexed="8"/>
      <name val="Times New Roman"/>
      <family val="1"/>
    </font>
    <font>
      <b/>
      <sz val="9"/>
      <color indexed="8"/>
      <name val="Times New Roman"/>
      <family val="1"/>
    </font>
    <font>
      <sz val="9"/>
      <color indexed="8"/>
      <name val="Calibri"/>
      <family val="2"/>
    </font>
    <font>
      <sz val="10"/>
      <color indexed="8"/>
      <name val="Times New Roman"/>
      <family val="1"/>
    </font>
    <font>
      <b/>
      <sz val="11"/>
      <color indexed="8"/>
      <name val="Calibri"/>
      <family val="2"/>
    </font>
    <font>
      <sz val="9"/>
      <color indexed="8"/>
      <name val="Times New Roman"/>
      <family val="1"/>
    </font>
    <font>
      <sz val="10"/>
      <color indexed="8"/>
      <name val="Calibri"/>
      <family val="2"/>
    </font>
    <font>
      <b/>
      <sz val="11"/>
      <color indexed="8"/>
      <name val="Times New Roman"/>
      <family val="1"/>
    </font>
    <font>
      <b/>
      <sz val="14"/>
      <color indexed="8"/>
      <name val="Times New Roman"/>
      <family val="1"/>
    </font>
    <font>
      <b/>
      <u val="single"/>
      <sz val="10"/>
      <color indexed="8"/>
      <name val="Times New Roman"/>
      <family val="1"/>
    </font>
    <font>
      <b/>
      <sz val="14"/>
      <color indexed="8"/>
      <name val="Calibri"/>
      <family val="2"/>
    </font>
    <font>
      <sz val="8"/>
      <name val="Calibri"/>
      <family val="2"/>
    </font>
    <font>
      <b/>
      <sz val="10"/>
      <color indexed="8"/>
      <name val="Calibri"/>
      <family val="2"/>
    </font>
    <font>
      <sz val="10"/>
      <name val="Arial"/>
      <family val="2"/>
    </font>
    <font>
      <b/>
      <sz val="11"/>
      <color indexed="10"/>
      <name val="Calibri"/>
      <family val="2"/>
    </font>
    <font>
      <b/>
      <sz val="11"/>
      <name val="Calibri"/>
      <family val="2"/>
    </font>
    <font>
      <b/>
      <u val="single"/>
      <sz val="11"/>
      <name val="Calibri"/>
      <family val="2"/>
    </font>
    <font>
      <b/>
      <u val="single"/>
      <sz val="11"/>
      <color indexed="8"/>
      <name val="Calibri"/>
      <family val="2"/>
    </font>
    <font>
      <b/>
      <sz val="16"/>
      <color indexed="8"/>
      <name val="Calibri"/>
      <family val="2"/>
    </font>
    <font>
      <b/>
      <sz val="16"/>
      <color indexed="10"/>
      <name val="Calibri"/>
      <family val="2"/>
    </font>
    <font>
      <b/>
      <sz val="16"/>
      <color indexed="8"/>
      <name val="Times New Roman"/>
      <family val="1"/>
    </font>
    <font>
      <b/>
      <sz val="16"/>
      <color indexed="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imes New Roman"/>
      <family val="1"/>
    </font>
    <font>
      <sz val="10"/>
      <color theme="1"/>
      <name val="Calibri"/>
      <family val="2"/>
    </font>
    <font>
      <sz val="10"/>
      <color theme="1"/>
      <name val="Times New Roman"/>
      <family val="1"/>
    </font>
    <font>
      <b/>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
      <patternFill patternType="solid">
        <fgColor indexed="26"/>
        <bgColor indexed="64"/>
      </patternFill>
    </fill>
    <fill>
      <patternFill patternType="solid">
        <fgColor theme="5" tint="0.7999799847602844"/>
        <bgColor indexed="64"/>
      </patternFill>
    </fill>
    <fill>
      <patternFill patternType="solid">
        <fgColor indexed="22"/>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top style="thin"/>
      <bottom style="thin"/>
    </border>
    <border>
      <left style="thin"/>
      <right/>
      <top style="thin"/>
      <bottom style="medium"/>
    </border>
    <border>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medium"/>
      <top>
        <color indexed="63"/>
      </top>
      <bottom style="thin"/>
    </border>
    <border>
      <left/>
      <right/>
      <top style="thin"/>
      <bottom/>
    </border>
    <border>
      <left>
        <color indexed="63"/>
      </left>
      <right style="medium"/>
      <top>
        <color indexed="63"/>
      </top>
      <bottom>
        <color indexed="63"/>
      </bottom>
    </border>
    <border>
      <left style="medium"/>
      <right/>
      <top>
        <color indexed="63"/>
      </top>
      <bottom style="medium"/>
    </border>
    <border>
      <left/>
      <right/>
      <top>
        <color indexed="63"/>
      </top>
      <bottom style="medium"/>
    </border>
    <border>
      <left/>
      <right/>
      <top style="medium"/>
      <bottom style="medium"/>
    </border>
    <border>
      <left/>
      <right style="medium"/>
      <top>
        <color indexed="63"/>
      </top>
      <bottom style="medium"/>
    </border>
    <border>
      <left>
        <color indexed="63"/>
      </left>
      <right>
        <color indexed="63"/>
      </right>
      <top style="thin"/>
      <bottom style="thin"/>
    </border>
    <border>
      <left>
        <color indexed="63"/>
      </left>
      <right style="medium"/>
      <top style="thin"/>
      <bottom style="thin"/>
    </border>
    <border>
      <left style="medium"/>
      <right/>
      <top style="medium"/>
      <bottom style="thin"/>
    </border>
    <border>
      <left/>
      <right/>
      <top style="medium"/>
      <bottom style="thin"/>
    </border>
    <border>
      <left/>
      <right style="medium"/>
      <top style="medium"/>
      <bottom style="thin"/>
    </border>
    <border>
      <left/>
      <right style="thin"/>
      <top style="thin"/>
      <bottom style="thin"/>
    </border>
    <border>
      <left style="medium"/>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right>
        <color indexed="63"/>
      </right>
      <top style="medium"/>
      <bottom/>
    </border>
    <border>
      <left style="medium"/>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77" fontId="1" fillId="0" borderId="0" applyFont="0" applyFill="0" applyBorder="0" applyAlignment="0" applyProtection="0"/>
    <xf numFmtId="179" fontId="15" fillId="0" borderId="0" applyFont="0" applyFill="0" applyBorder="0" applyAlignment="0" applyProtection="0"/>
    <xf numFmtId="0" fontId="46" fillId="19" borderId="5" applyNumberFormat="0" applyAlignment="0" applyProtection="0"/>
    <xf numFmtId="0" fontId="47" fillId="20" borderId="6" applyNumberFormat="0" applyAlignment="0" applyProtection="0"/>
    <xf numFmtId="0" fontId="48" fillId="19" borderId="6" applyNumberFormat="0" applyAlignment="0" applyProtection="0"/>
    <xf numFmtId="0" fontId="49" fillId="21" borderId="7" applyNumberFormat="0" applyAlignment="0" applyProtection="0"/>
    <xf numFmtId="0" fontId="50" fillId="22" borderId="0" applyNumberFormat="0" applyBorder="0" applyAlignment="0" applyProtection="0"/>
    <xf numFmtId="0" fontId="51" fillId="23" borderId="0" applyNumberFormat="0" applyBorder="0" applyAlignment="0" applyProtection="0"/>
    <xf numFmtId="0" fontId="15" fillId="0" borderId="0">
      <alignment/>
      <protection/>
    </xf>
    <xf numFmtId="0" fontId="0" fillId="0" borderId="0">
      <alignment/>
      <protection/>
    </xf>
    <xf numFmtId="0" fontId="0" fillId="0" borderId="0">
      <alignment/>
      <protection/>
    </xf>
    <xf numFmtId="0" fontId="1" fillId="24" borderId="8" applyNumberFormat="0" applyFont="0" applyAlignment="0" applyProtection="0"/>
    <xf numFmtId="0" fontId="52" fillId="2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178" fontId="15"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9" fontId="15"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9" fontId="1" fillId="0" borderId="0" applyFont="0" applyFill="0" applyBorder="0" applyAlignment="0" applyProtection="0"/>
  </cellStyleXfs>
  <cellXfs count="226">
    <xf numFmtId="0" fontId="0"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Border="1" applyAlignment="1">
      <alignment vertical="center" wrapText="1"/>
    </xf>
    <xf numFmtId="0" fontId="4" fillId="0" borderId="0" xfId="0" applyFont="1"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5" fillId="0" borderId="10" xfId="0" applyFont="1" applyBorder="1" applyAlignment="1">
      <alignment vertical="center" wrapText="1"/>
    </xf>
    <xf numFmtId="0" fontId="0" fillId="0" borderId="0" xfId="0" applyFont="1" applyAlignment="1">
      <alignment vertical="center" wrapText="1"/>
    </xf>
    <xf numFmtId="0" fontId="7" fillId="0" borderId="10" xfId="0" applyFont="1" applyBorder="1" applyAlignment="1">
      <alignment vertical="center" wrapText="1"/>
    </xf>
    <xf numFmtId="0" fontId="7" fillId="0" borderId="0" xfId="0" applyFont="1" applyBorder="1" applyAlignment="1">
      <alignment/>
    </xf>
    <xf numFmtId="0" fontId="7" fillId="0" borderId="10" xfId="0" applyFont="1" applyBorder="1" applyAlignment="1">
      <alignment horizontal="left" vertical="center" wrapText="1"/>
    </xf>
    <xf numFmtId="0" fontId="8"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applyAlignment="1">
      <alignment/>
    </xf>
    <xf numFmtId="0" fontId="7" fillId="0" borderId="0" xfId="0" applyFont="1" applyBorder="1" applyAlignment="1">
      <alignment horizontal="left"/>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7" fillId="0" borderId="10" xfId="0" applyFont="1" applyBorder="1" applyAlignment="1">
      <alignment horizontal="center" vertical="center" wrapText="1"/>
    </xf>
    <xf numFmtId="0" fontId="10" fillId="0" borderId="10" xfId="0" applyFont="1" applyBorder="1" applyAlignment="1">
      <alignment vertical="center"/>
    </xf>
    <xf numFmtId="0" fontId="10" fillId="0" borderId="0" xfId="0" applyFont="1" applyBorder="1" applyAlignment="1">
      <alignment vertical="center"/>
    </xf>
    <xf numFmtId="0" fontId="2"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wrapText="1"/>
    </xf>
    <xf numFmtId="0" fontId="7" fillId="0" borderId="11" xfId="0" applyFont="1" applyBorder="1" applyAlignment="1">
      <alignment vertical="center" wrapText="1"/>
    </xf>
    <xf numFmtId="0" fontId="7" fillId="0" borderId="14" xfId="0" applyFont="1" applyBorder="1" applyAlignment="1">
      <alignment horizontal="center" vertical="center" wrapText="1"/>
    </xf>
    <xf numFmtId="0" fontId="7" fillId="0" borderId="14" xfId="0" applyFont="1" applyBorder="1" applyAlignment="1">
      <alignment vertical="center" wrapText="1"/>
    </xf>
    <xf numFmtId="0" fontId="5" fillId="0" borderId="11" xfId="0" applyFont="1" applyBorder="1" applyAlignment="1">
      <alignment horizontal="right" vertical="center" wrapText="1"/>
    </xf>
    <xf numFmtId="0" fontId="2" fillId="0" borderId="14" xfId="0" applyFont="1" applyBorder="1" applyAlignment="1">
      <alignment vertical="center" wrapText="1"/>
    </xf>
    <xf numFmtId="0" fontId="10" fillId="0" borderId="11" xfId="0" applyFont="1" applyBorder="1" applyAlignment="1">
      <alignment vertical="center"/>
    </xf>
    <xf numFmtId="0" fontId="2" fillId="0" borderId="11" xfId="0" applyFont="1" applyBorder="1" applyAlignment="1">
      <alignment horizontal="center" vertical="center" wrapText="1"/>
    </xf>
    <xf numFmtId="0" fontId="5" fillId="0" borderId="15" xfId="0" applyFont="1" applyBorder="1" applyAlignment="1">
      <alignmen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0" fillId="0" borderId="0" xfId="0" applyAlignment="1">
      <alignment vertical="center"/>
    </xf>
    <xf numFmtId="0" fontId="6" fillId="0" borderId="0" xfId="0" applyFont="1" applyAlignment="1">
      <alignment vertical="center"/>
    </xf>
    <xf numFmtId="0" fontId="7" fillId="0" borderId="15" xfId="0" applyFont="1" applyBorder="1" applyAlignment="1">
      <alignment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0" xfId="0" applyFont="1" applyBorder="1" applyAlignment="1">
      <alignment vertical="center" wrapText="1"/>
    </xf>
    <xf numFmtId="0" fontId="2" fillId="32" borderId="10" xfId="0" applyFont="1" applyFill="1" applyBorder="1" applyAlignment="1">
      <alignment vertical="center" wrapText="1"/>
    </xf>
    <xf numFmtId="0" fontId="2" fillId="32" borderId="11" xfId="0" applyFont="1" applyFill="1" applyBorder="1" applyAlignment="1">
      <alignment vertical="center" wrapText="1"/>
    </xf>
    <xf numFmtId="0" fontId="2" fillId="32" borderId="10" xfId="0" applyFont="1" applyFill="1" applyBorder="1" applyAlignment="1">
      <alignment horizontal="center" vertical="center" wrapText="1"/>
    </xf>
    <xf numFmtId="0" fontId="0" fillId="0" borderId="0" xfId="0" applyBorder="1" applyAlignment="1">
      <alignment/>
    </xf>
    <xf numFmtId="0" fontId="0" fillId="0" borderId="17" xfId="0" applyBorder="1" applyAlignment="1">
      <alignment horizontal="center"/>
    </xf>
    <xf numFmtId="0" fontId="5" fillId="0" borderId="18" xfId="0" applyFont="1" applyBorder="1" applyAlignment="1">
      <alignment vertical="center" wrapText="1"/>
    </xf>
    <xf numFmtId="0" fontId="0" fillId="0" borderId="19" xfId="0" applyBorder="1" applyAlignment="1">
      <alignment/>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2" xfId="0" applyBorder="1" applyAlignment="1">
      <alignment/>
    </xf>
    <xf numFmtId="0" fontId="2" fillId="0" borderId="10" xfId="0" applyFont="1" applyBorder="1" applyAlignment="1">
      <alignment horizontal="right" vertical="center" wrapText="1"/>
    </xf>
    <xf numFmtId="0" fontId="0" fillId="0" borderId="23" xfId="0" applyBorder="1" applyAlignment="1">
      <alignment horizontal="center"/>
    </xf>
    <xf numFmtId="0" fontId="5" fillId="0" borderId="10" xfId="0" applyFont="1" applyBorder="1" applyAlignment="1">
      <alignment horizontal="right" vertical="center" wrapText="1"/>
    </xf>
    <xf numFmtId="0" fontId="8" fillId="0" borderId="0" xfId="0" applyFont="1" applyAlignment="1">
      <alignment horizontal="right" vertical="center" wrapText="1"/>
    </xf>
    <xf numFmtId="0" fontId="0" fillId="0" borderId="24" xfId="0" applyBorder="1" applyAlignment="1">
      <alignment horizontal="left"/>
    </xf>
    <xf numFmtId="0" fontId="8" fillId="0" borderId="10" xfId="0" applyFont="1" applyBorder="1" applyAlignment="1">
      <alignment horizontal="center" vertical="center" wrapText="1"/>
    </xf>
    <xf numFmtId="2" fontId="5" fillId="0" borderId="10" xfId="0" applyNumberFormat="1" applyFont="1" applyBorder="1" applyAlignment="1">
      <alignment vertical="center" wrapText="1"/>
    </xf>
    <xf numFmtId="0" fontId="0" fillId="0" borderId="0" xfId="0" applyFont="1" applyAlignment="1">
      <alignment vertical="center" wrapText="1"/>
    </xf>
    <xf numFmtId="0" fontId="0" fillId="0" borderId="0" xfId="0" applyAlignment="1">
      <alignment vertical="center"/>
    </xf>
    <xf numFmtId="0" fontId="55" fillId="0" borderId="10" xfId="0" applyFont="1" applyBorder="1" applyAlignment="1">
      <alignment vertical="center" wrapText="1"/>
    </xf>
    <xf numFmtId="181" fontId="55" fillId="0" borderId="10" xfId="0" applyNumberFormat="1" applyFont="1" applyBorder="1" applyAlignment="1">
      <alignment vertical="center" wrapText="1"/>
    </xf>
    <xf numFmtId="0" fontId="55" fillId="0" borderId="10" xfId="0" applyFont="1" applyBorder="1" applyAlignment="1">
      <alignment horizontal="left" vertical="center" wrapText="1"/>
    </xf>
    <xf numFmtId="0" fontId="56" fillId="0" borderId="0" xfId="0" applyFont="1" applyAlignment="1">
      <alignment vertical="center" wrapText="1"/>
    </xf>
    <xf numFmtId="0" fontId="56" fillId="0" borderId="0" xfId="0" applyFont="1" applyAlignment="1">
      <alignment vertical="center"/>
    </xf>
    <xf numFmtId="0" fontId="14" fillId="0" borderId="0" xfId="0" applyFont="1" applyAlignment="1">
      <alignment vertical="center"/>
    </xf>
    <xf numFmtId="0" fontId="8" fillId="0" borderId="10" xfId="0" applyFont="1" applyBorder="1" applyAlignment="1">
      <alignment/>
    </xf>
    <xf numFmtId="0" fontId="56" fillId="0" borderId="10" xfId="0" applyFont="1" applyBorder="1" applyAlignment="1">
      <alignment/>
    </xf>
    <xf numFmtId="0" fontId="56" fillId="0" borderId="10" xfId="0" applyFont="1" applyBorder="1" applyAlignment="1">
      <alignment vertical="center" wrapText="1"/>
    </xf>
    <xf numFmtId="0" fontId="56" fillId="33" borderId="0" xfId="0" applyFont="1" applyFill="1" applyAlignment="1">
      <alignment vertical="center" wrapText="1"/>
    </xf>
    <xf numFmtId="182" fontId="56" fillId="0" borderId="10" xfId="0" applyNumberFormat="1" applyFont="1" applyBorder="1" applyAlignment="1">
      <alignment vertical="center" wrapText="1"/>
    </xf>
    <xf numFmtId="0" fontId="8" fillId="0" borderId="14" xfId="0" applyFont="1" applyBorder="1" applyAlignment="1">
      <alignment horizontal="center"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14" fillId="0" borderId="10" xfId="0" applyFont="1" applyBorder="1" applyAlignment="1">
      <alignment vertical="center" wrapText="1"/>
    </xf>
    <xf numFmtId="0" fontId="56" fillId="0" borderId="10" xfId="0" applyFont="1" applyBorder="1" applyAlignment="1">
      <alignment/>
    </xf>
    <xf numFmtId="181" fontId="8" fillId="0" borderId="10" xfId="0" applyNumberFormat="1" applyFont="1" applyBorder="1" applyAlignment="1">
      <alignment vertical="center" wrapText="1"/>
    </xf>
    <xf numFmtId="182" fontId="8" fillId="0" borderId="11" xfId="0" applyNumberFormat="1" applyFont="1" applyBorder="1" applyAlignment="1">
      <alignment vertical="center" wrapText="1"/>
    </xf>
    <xf numFmtId="0" fontId="56" fillId="0" borderId="10" xfId="0" applyFont="1" applyBorder="1" applyAlignment="1">
      <alignment vertical="center" wrapText="1"/>
    </xf>
    <xf numFmtId="0" fontId="56" fillId="33" borderId="0" xfId="0" applyFont="1" applyFill="1" applyAlignment="1">
      <alignment vertical="center" wrapText="1"/>
    </xf>
    <xf numFmtId="0" fontId="14" fillId="0" borderId="23" xfId="0" applyFont="1" applyBorder="1" applyAlignment="1">
      <alignment wrapText="1"/>
    </xf>
    <xf numFmtId="4" fontId="57" fillId="34" borderId="10" xfId="0" applyNumberFormat="1" applyFont="1" applyFill="1" applyBorder="1" applyAlignment="1">
      <alignment vertical="center" wrapText="1"/>
    </xf>
    <xf numFmtId="0" fontId="7" fillId="0" borderId="0" xfId="0" applyFont="1" applyBorder="1" applyAlignment="1">
      <alignment vertical="top"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2" fillId="0" borderId="10" xfId="0" applyFont="1" applyBorder="1" applyAlignment="1">
      <alignment horizontal="righ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7" fillId="35" borderId="20" xfId="0" applyFont="1" applyFill="1" applyBorder="1" applyAlignment="1">
      <alignment horizontal="left" vertical="top" wrapText="1"/>
    </xf>
    <xf numFmtId="0" fontId="17" fillId="35" borderId="0" xfId="0" applyFont="1" applyFill="1" applyBorder="1" applyAlignment="1">
      <alignment horizontal="left" vertical="top" wrapText="1"/>
    </xf>
    <xf numFmtId="0" fontId="17" fillId="35" borderId="21" xfId="0" applyFont="1" applyFill="1" applyBorder="1" applyAlignment="1">
      <alignment horizontal="left" vertical="top" wrapText="1"/>
    </xf>
    <xf numFmtId="0" fontId="17" fillId="35" borderId="17" xfId="0" applyFont="1" applyFill="1" applyBorder="1" applyAlignment="1">
      <alignment horizontal="left" vertical="top" wrapText="1"/>
    </xf>
    <xf numFmtId="0" fontId="16" fillId="35" borderId="18" xfId="0" applyFont="1" applyFill="1" applyBorder="1" applyAlignment="1">
      <alignment horizontal="left" vertical="top" wrapText="1"/>
    </xf>
    <xf numFmtId="0" fontId="16" fillId="35" borderId="23" xfId="0" applyFont="1" applyFill="1" applyBorder="1" applyAlignment="1">
      <alignment horizontal="left" vertical="top" wrapText="1"/>
    </xf>
    <xf numFmtId="0" fontId="16" fillId="35" borderId="20" xfId="0" applyFont="1" applyFill="1" applyBorder="1" applyAlignment="1">
      <alignment horizontal="left" vertical="top" wrapText="1"/>
    </xf>
    <xf numFmtId="0" fontId="16" fillId="35" borderId="0" xfId="0" applyFont="1" applyFill="1" applyBorder="1" applyAlignment="1">
      <alignment horizontal="left" vertical="top" wrapText="1"/>
    </xf>
    <xf numFmtId="0" fontId="16" fillId="35" borderId="21" xfId="0" applyFont="1" applyFill="1" applyBorder="1" applyAlignment="1">
      <alignment horizontal="left" vertical="top" wrapText="1"/>
    </xf>
    <xf numFmtId="0" fontId="16" fillId="35" borderId="17" xfId="0" applyFont="1" applyFill="1" applyBorder="1" applyAlignment="1">
      <alignment horizontal="left" vertical="top" wrapText="1"/>
    </xf>
    <xf numFmtId="0" fontId="5" fillId="36" borderId="15" xfId="0" applyFont="1" applyFill="1" applyBorder="1" applyAlignment="1">
      <alignment horizontal="center" vertical="center" wrapText="1"/>
    </xf>
    <xf numFmtId="0" fontId="5" fillId="36" borderId="29" xfId="0" applyFont="1" applyFill="1" applyBorder="1" applyAlignment="1">
      <alignment horizontal="center" vertical="center" wrapText="1"/>
    </xf>
    <xf numFmtId="0" fontId="5" fillId="36" borderId="30" xfId="0" applyFont="1" applyFill="1" applyBorder="1" applyAlignment="1">
      <alignment horizontal="center" vertical="center" wrapText="1"/>
    </xf>
    <xf numFmtId="0" fontId="14" fillId="0" borderId="10" xfId="0" applyFont="1" applyBorder="1" applyAlignment="1">
      <alignment horizontal="right" vertical="center" wrapText="1"/>
    </xf>
    <xf numFmtId="0" fontId="2" fillId="32" borderId="31" xfId="0" applyFont="1" applyFill="1" applyBorder="1" applyAlignment="1">
      <alignment horizontal="center" vertical="center" wrapText="1"/>
    </xf>
    <xf numFmtId="0" fontId="2" fillId="32" borderId="32" xfId="0" applyFont="1" applyFill="1" applyBorder="1" applyAlignment="1">
      <alignment horizontal="center" vertical="center" wrapText="1"/>
    </xf>
    <xf numFmtId="0" fontId="2" fillId="32" borderId="33" xfId="0" applyFont="1" applyFill="1" applyBorder="1" applyAlignment="1">
      <alignment horizontal="center" vertical="center" wrapText="1"/>
    </xf>
    <xf numFmtId="0" fontId="2" fillId="37" borderId="14"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15"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5"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5"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0" fillId="32" borderId="31" xfId="0" applyFont="1" applyFill="1" applyBorder="1" applyAlignment="1">
      <alignment horizontal="center" vertical="center" wrapText="1"/>
    </xf>
    <xf numFmtId="0" fontId="20" fillId="32" borderId="32" xfId="0" applyFont="1" applyFill="1" applyBorder="1" applyAlignment="1">
      <alignment horizontal="center" vertical="center" wrapText="1"/>
    </xf>
    <xf numFmtId="0" fontId="20" fillId="32" borderId="33" xfId="0" applyFont="1" applyFill="1" applyBorder="1" applyAlignment="1">
      <alignment horizontal="center" vertical="center" wrapText="1"/>
    </xf>
    <xf numFmtId="0" fontId="14" fillId="37" borderId="14" xfId="0" applyFont="1" applyFill="1" applyBorder="1" applyAlignment="1">
      <alignment horizontal="left" vertical="center" wrapText="1"/>
    </xf>
    <xf numFmtId="0" fontId="14" fillId="37" borderId="10" xfId="0" applyFont="1" applyFill="1" applyBorder="1" applyAlignment="1">
      <alignment horizontal="left" vertical="center" wrapText="1"/>
    </xf>
    <xf numFmtId="0" fontId="14" fillId="37" borderId="15" xfId="0" applyFont="1" applyFill="1" applyBorder="1" applyAlignment="1">
      <alignment horizontal="left" vertical="center" wrapText="1"/>
    </xf>
    <xf numFmtId="0" fontId="14" fillId="37" borderId="11" xfId="0" applyFont="1" applyFill="1" applyBorder="1" applyAlignment="1">
      <alignment horizontal="left" vertical="center" wrapText="1"/>
    </xf>
    <xf numFmtId="0" fontId="8"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Alignment="1">
      <alignment horizontal="left" vertical="top" wrapText="1"/>
    </xf>
    <xf numFmtId="0" fontId="7" fillId="0" borderId="35" xfId="0" applyFont="1" applyBorder="1" applyAlignment="1">
      <alignment horizontal="left" vertical="center" wrapText="1"/>
    </xf>
    <xf numFmtId="0" fontId="7" fillId="0" borderId="27" xfId="0" applyFont="1" applyBorder="1" applyAlignment="1">
      <alignment horizontal="left" vertical="center" wrapText="1"/>
    </xf>
    <xf numFmtId="0" fontId="7" fillId="0" borderId="36" xfId="0" applyFont="1" applyBorder="1" applyAlignment="1">
      <alignment horizontal="left" vertical="center" wrapText="1"/>
    </xf>
    <xf numFmtId="0" fontId="5" fillId="0" borderId="20" xfId="0" applyFont="1" applyFill="1" applyBorder="1" applyAlignment="1">
      <alignment horizontal="center" vertical="center" wrapText="1"/>
    </xf>
    <xf numFmtId="0" fontId="2" fillId="0" borderId="14" xfId="0" applyFont="1" applyBorder="1" applyAlignment="1">
      <alignment horizontal="right" vertical="center" wrapText="1"/>
    </xf>
    <xf numFmtId="0" fontId="22" fillId="32" borderId="31" xfId="0" applyFont="1" applyFill="1" applyBorder="1" applyAlignment="1">
      <alignment horizontal="center" vertical="center" wrapText="1"/>
    </xf>
    <xf numFmtId="0" fontId="22" fillId="32" borderId="32" xfId="0" applyFont="1" applyFill="1" applyBorder="1" applyAlignment="1">
      <alignment horizontal="center" vertical="center" wrapText="1"/>
    </xf>
    <xf numFmtId="0" fontId="22" fillId="32" borderId="33" xfId="0" applyFont="1" applyFill="1" applyBorder="1" applyAlignment="1">
      <alignment horizontal="center" vertical="center" wrapText="1"/>
    </xf>
    <xf numFmtId="0" fontId="7" fillId="35" borderId="0" xfId="0" applyFont="1" applyFill="1" applyBorder="1" applyAlignment="1">
      <alignment horizontal="justify" vertical="top" wrapText="1"/>
    </xf>
    <xf numFmtId="0" fontId="5" fillId="36" borderId="2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8" borderId="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9" fillId="32" borderId="37" xfId="0" applyFont="1" applyFill="1" applyBorder="1" applyAlignment="1">
      <alignment horizontal="center" vertical="center" wrapText="1"/>
    </xf>
    <xf numFmtId="0" fontId="9" fillId="32" borderId="38" xfId="0" applyFont="1" applyFill="1" applyBorder="1" applyAlignment="1">
      <alignment horizontal="center" vertical="center" wrapText="1"/>
    </xf>
    <xf numFmtId="0" fontId="9" fillId="32" borderId="39" xfId="0" applyFont="1" applyFill="1" applyBorder="1" applyAlignment="1">
      <alignment horizontal="center" vertical="center" wrapText="1"/>
    </xf>
    <xf numFmtId="0" fontId="9" fillId="32" borderId="40" xfId="0" applyFont="1" applyFill="1" applyBorder="1" applyAlignment="1">
      <alignment horizontal="center" vertical="center" wrapText="1"/>
    </xf>
    <xf numFmtId="0" fontId="2" fillId="0" borderId="41" xfId="0" applyFont="1" applyBorder="1" applyAlignment="1">
      <alignment horizontal="right" vertical="center" wrapText="1"/>
    </xf>
    <xf numFmtId="0" fontId="2" fillId="0" borderId="12" xfId="0" applyFont="1" applyBorder="1" applyAlignment="1">
      <alignment horizontal="right" vertical="center" wrapText="1"/>
    </xf>
    <xf numFmtId="0" fontId="2" fillId="39" borderId="14"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2" fillId="39" borderId="15" xfId="0" applyFont="1" applyFill="1" applyBorder="1" applyAlignment="1">
      <alignment horizontal="left" vertical="center" wrapText="1"/>
    </xf>
    <xf numFmtId="0" fontId="2" fillId="39" borderId="11" xfId="0" applyFont="1" applyFill="1" applyBorder="1" applyAlignment="1">
      <alignment horizontal="left" vertical="center" wrapText="1"/>
    </xf>
    <xf numFmtId="0" fontId="7" fillId="0" borderId="14" xfId="0" applyFont="1" applyBorder="1" applyAlignment="1">
      <alignment horizontal="center" vertical="center" wrapText="1"/>
    </xf>
    <xf numFmtId="0" fontId="2" fillId="0" borderId="42" xfId="0" applyFont="1" applyBorder="1" applyAlignment="1">
      <alignment horizontal="left" vertical="center" wrapText="1"/>
    </xf>
    <xf numFmtId="0" fontId="2" fillId="0" borderId="29" xfId="0" applyFont="1" applyBorder="1" applyAlignment="1">
      <alignment horizontal="left" vertical="center" wrapText="1"/>
    </xf>
    <xf numFmtId="0" fontId="2" fillId="0" borderId="34"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0" fillId="0" borderId="0" xfId="0" applyBorder="1" applyAlignment="1">
      <alignment horizontal="center"/>
    </xf>
    <xf numFmtId="0" fontId="5" fillId="0" borderId="1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6" xfId="0" applyFont="1" applyBorder="1" applyAlignment="1">
      <alignment horizontal="left"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2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textRotation="90" wrapText="1"/>
    </xf>
    <xf numFmtId="0" fontId="58" fillId="0" borderId="15" xfId="0" applyFont="1" applyBorder="1" applyAlignment="1">
      <alignment horizontal="center" vertical="center"/>
    </xf>
    <xf numFmtId="0" fontId="58" fillId="0" borderId="29" xfId="0" applyFont="1" applyBorder="1" applyAlignment="1">
      <alignment horizontal="center" vertical="center"/>
    </xf>
    <xf numFmtId="0" fontId="58" fillId="0" borderId="34" xfId="0" applyFont="1" applyBorder="1" applyAlignment="1">
      <alignment horizontal="center" vertical="center"/>
    </xf>
    <xf numFmtId="0" fontId="8" fillId="0" borderId="1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23" xfId="0" applyBorder="1" applyAlignment="1">
      <alignment horizontal="center"/>
    </xf>
    <xf numFmtId="0" fontId="2" fillId="32" borderId="42" xfId="0" applyFont="1" applyFill="1" applyBorder="1" applyAlignment="1">
      <alignment horizontal="left" vertical="center" wrapText="1"/>
    </xf>
    <xf numFmtId="0" fontId="2" fillId="32" borderId="29" xfId="0" applyFont="1" applyFill="1" applyBorder="1" applyAlignment="1">
      <alignment horizontal="left" vertical="center" wrapText="1"/>
    </xf>
    <xf numFmtId="0" fontId="2" fillId="32" borderId="34" xfId="0" applyFont="1" applyFill="1" applyBorder="1" applyAlignment="1">
      <alignment horizontal="left" vertical="center" wrapText="1"/>
    </xf>
    <xf numFmtId="0" fontId="10" fillId="0" borderId="15" xfId="0" applyFont="1" applyBorder="1" applyAlignment="1">
      <alignment horizontal="center" vertical="center"/>
    </xf>
    <xf numFmtId="0" fontId="10" fillId="0" borderId="34" xfId="0" applyFont="1" applyBorder="1" applyAlignment="1">
      <alignment horizontal="center" vertical="center"/>
    </xf>
    <xf numFmtId="0" fontId="5" fillId="0" borderId="10" xfId="0" applyFont="1" applyBorder="1" applyAlignment="1">
      <alignment horizontal="left" vertical="center" wrapText="1"/>
    </xf>
    <xf numFmtId="0" fontId="5" fillId="0" borderId="34" xfId="0" applyFont="1" applyBorder="1" applyAlignment="1">
      <alignment horizontal="center" vertical="center" wrapText="1"/>
    </xf>
    <xf numFmtId="0" fontId="2" fillId="0" borderId="14" xfId="0" applyFont="1" applyBorder="1" applyAlignment="1">
      <alignment horizontal="left" vertical="center" wrapText="1"/>
    </xf>
    <xf numFmtId="2" fontId="2" fillId="0" borderId="15" xfId="0" applyNumberFormat="1" applyFont="1" applyBorder="1" applyAlignment="1">
      <alignment horizontal="center" vertical="center" wrapText="1"/>
    </xf>
    <xf numFmtId="2" fontId="2" fillId="0" borderId="29"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0" fontId="2" fillId="32" borderId="15" xfId="0" applyFont="1" applyFill="1" applyBorder="1" applyAlignment="1">
      <alignment horizontal="center" vertical="center" wrapText="1"/>
    </xf>
    <xf numFmtId="0" fontId="2" fillId="32" borderId="29" xfId="0" applyFont="1" applyFill="1" applyBorder="1" applyAlignment="1">
      <alignment horizontal="center" vertical="center" wrapText="1"/>
    </xf>
    <xf numFmtId="0" fontId="2" fillId="32" borderId="34"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textRotation="90" wrapText="1"/>
    </xf>
    <xf numFmtId="0" fontId="2" fillId="0" borderId="50" xfId="0" applyFont="1" applyBorder="1" applyAlignment="1">
      <alignment horizontal="center" vertical="center" textRotation="90" wrapText="1"/>
    </xf>
    <xf numFmtId="0" fontId="2" fillId="0" borderId="51" xfId="0" applyFont="1" applyBorder="1" applyAlignment="1">
      <alignment horizontal="center" vertical="center" textRotation="90" wrapText="1"/>
    </xf>
    <xf numFmtId="0" fontId="2" fillId="32" borderId="42" xfId="0" applyFont="1" applyFill="1" applyBorder="1" applyAlignment="1">
      <alignment horizontal="right" vertical="center" wrapText="1"/>
    </xf>
    <xf numFmtId="0" fontId="2" fillId="32" borderId="29" xfId="0" applyFont="1" applyFill="1" applyBorder="1" applyAlignment="1">
      <alignment horizontal="right" vertical="center" wrapText="1"/>
    </xf>
    <xf numFmtId="0" fontId="2" fillId="32" borderId="34" xfId="0" applyFont="1" applyFill="1" applyBorder="1" applyAlignment="1">
      <alignment horizontal="right" vertical="center" wrapText="1"/>
    </xf>
    <xf numFmtId="0" fontId="0" fillId="0" borderId="17" xfId="0" applyBorder="1" applyAlignment="1">
      <alignment horizontal="center"/>
    </xf>
    <xf numFmtId="0" fontId="12" fillId="0" borderId="23" xfId="0" applyFont="1" applyBorder="1" applyAlignment="1">
      <alignment horizontal="right"/>
    </xf>
    <xf numFmtId="0" fontId="0" fillId="0" borderId="23" xfId="0" applyBorder="1" applyAlignment="1">
      <alignment horizontal="right"/>
    </xf>
    <xf numFmtId="0" fontId="0" fillId="0" borderId="0" xfId="0" applyBorder="1" applyAlignment="1">
      <alignment horizontal="right"/>
    </xf>
    <xf numFmtId="0" fontId="9" fillId="32" borderId="31" xfId="0" applyFont="1" applyFill="1" applyBorder="1" applyAlignment="1">
      <alignment horizontal="center" vertical="center" wrapText="1"/>
    </xf>
    <xf numFmtId="0" fontId="9" fillId="32" borderId="32" xfId="0" applyFont="1" applyFill="1" applyBorder="1" applyAlignment="1">
      <alignment horizontal="center" vertical="center" wrapText="1"/>
    </xf>
    <xf numFmtId="0" fontId="9" fillId="32" borderId="33" xfId="0"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9" fillId="32" borderId="42" xfId="0" applyFont="1" applyFill="1" applyBorder="1" applyAlignment="1">
      <alignment horizontal="center" vertical="center" wrapText="1"/>
    </xf>
    <xf numFmtId="0" fontId="9" fillId="32" borderId="29" xfId="0" applyFont="1" applyFill="1" applyBorder="1" applyAlignment="1">
      <alignment horizontal="center" vertical="center" wrapText="1"/>
    </xf>
    <xf numFmtId="0" fontId="9" fillId="32" borderId="30" xfId="0" applyFont="1" applyFill="1" applyBorder="1" applyAlignment="1">
      <alignment horizontal="center" vertical="center" wrapText="1"/>
    </xf>
    <xf numFmtId="0" fontId="2" fillId="0" borderId="15" xfId="0" applyFont="1" applyBorder="1" applyAlignment="1">
      <alignment horizontal="lef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rmal 3" xfId="49"/>
    <cellStyle name="Normal 3 2" xfId="50"/>
    <cellStyle name="Not" xfId="51"/>
    <cellStyle name="Nötr" xfId="52"/>
    <cellStyle name="Currency" xfId="53"/>
    <cellStyle name="Currency [0]" xfId="54"/>
    <cellStyle name="ParaBirimi 2" xfId="55"/>
    <cellStyle name="Toplam" xfId="56"/>
    <cellStyle name="Uyarı Metni" xfId="57"/>
    <cellStyle name="Comma" xfId="58"/>
    <cellStyle name="Virgül 2"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257175</xdr:rowOff>
    </xdr:from>
    <xdr:to>
      <xdr:col>3</xdr:col>
      <xdr:colOff>361950</xdr:colOff>
      <xdr:row>11</xdr:row>
      <xdr:rowOff>123825</xdr:rowOff>
    </xdr:to>
    <xdr:sp>
      <xdr:nvSpPr>
        <xdr:cNvPr id="1" name="Dikdörtgen 1"/>
        <xdr:cNvSpPr>
          <a:spLocks/>
        </xdr:cNvSpPr>
      </xdr:nvSpPr>
      <xdr:spPr>
        <a:xfrm>
          <a:off x="2628900" y="1095375"/>
          <a:ext cx="361950" cy="1543050"/>
        </a:xfrm>
        <a:prstGeom prst="rect">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428625</xdr:colOff>
      <xdr:row>12</xdr:row>
      <xdr:rowOff>28575</xdr:rowOff>
    </xdr:from>
    <xdr:to>
      <xdr:col>4</xdr:col>
      <xdr:colOff>733425</xdr:colOff>
      <xdr:row>12</xdr:row>
      <xdr:rowOff>57150</xdr:rowOff>
    </xdr:to>
    <xdr:sp>
      <xdr:nvSpPr>
        <xdr:cNvPr id="2" name="Düz Ok Bağlayıcısı 2"/>
        <xdr:cNvSpPr>
          <a:spLocks/>
        </xdr:cNvSpPr>
      </xdr:nvSpPr>
      <xdr:spPr>
        <a:xfrm flipH="1" flipV="1">
          <a:off x="3057525" y="2695575"/>
          <a:ext cx="771525" cy="28575"/>
        </a:xfrm>
        <a:prstGeom prst="straightConnector1">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11</xdr:row>
      <xdr:rowOff>19050</xdr:rowOff>
    </xdr:from>
    <xdr:to>
      <xdr:col>10</xdr:col>
      <xdr:colOff>904875</xdr:colOff>
      <xdr:row>11</xdr:row>
      <xdr:rowOff>238125</xdr:rowOff>
    </xdr:to>
    <xdr:sp>
      <xdr:nvSpPr>
        <xdr:cNvPr id="1" name="Düz Ok Bağlayıcısı 1"/>
        <xdr:cNvSpPr>
          <a:spLocks/>
        </xdr:cNvSpPr>
      </xdr:nvSpPr>
      <xdr:spPr>
        <a:xfrm flipH="1">
          <a:off x="7810500" y="3667125"/>
          <a:ext cx="2085975" cy="219075"/>
        </a:xfrm>
        <a:prstGeom prst="straightConnector1">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962025</xdr:colOff>
      <xdr:row>9</xdr:row>
      <xdr:rowOff>19050</xdr:rowOff>
    </xdr:from>
    <xdr:to>
      <xdr:col>12</xdr:col>
      <xdr:colOff>257175</xdr:colOff>
      <xdr:row>12</xdr:row>
      <xdr:rowOff>171450</xdr:rowOff>
    </xdr:to>
    <xdr:sp>
      <xdr:nvSpPr>
        <xdr:cNvPr id="2" name="Dikdörtgen 3"/>
        <xdr:cNvSpPr>
          <a:spLocks/>
        </xdr:cNvSpPr>
      </xdr:nvSpPr>
      <xdr:spPr>
        <a:xfrm>
          <a:off x="9953625" y="3305175"/>
          <a:ext cx="1381125" cy="9620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VİRGÜLDEN SONRA 2 BASAMAK OLMALI, YUVARLAMA YAPILMAMALI
</a:t>
          </a:r>
        </a:p>
      </xdr:txBody>
    </xdr:sp>
    <xdr:clientData/>
  </xdr:twoCellAnchor>
  <xdr:twoCellAnchor>
    <xdr:from>
      <xdr:col>10</xdr:col>
      <xdr:colOff>1238250</xdr:colOff>
      <xdr:row>13</xdr:row>
      <xdr:rowOff>85725</xdr:rowOff>
    </xdr:from>
    <xdr:to>
      <xdr:col>12</xdr:col>
      <xdr:colOff>533400</xdr:colOff>
      <xdr:row>15</xdr:row>
      <xdr:rowOff>28575</xdr:rowOff>
    </xdr:to>
    <xdr:sp>
      <xdr:nvSpPr>
        <xdr:cNvPr id="3" name="Dikdörtgen 4"/>
        <xdr:cNvSpPr>
          <a:spLocks/>
        </xdr:cNvSpPr>
      </xdr:nvSpPr>
      <xdr:spPr>
        <a:xfrm>
          <a:off x="10229850" y="4629150"/>
          <a:ext cx="1381125" cy="962025"/>
        </a:xfrm>
        <a:prstGeom prst="rect">
          <a:avLst/>
        </a:prstGeom>
        <a:solidFill>
          <a:srgbClr val="C0504D"/>
        </a:solidFill>
        <a:ln w="38100" cmpd="sng">
          <a:solidFill>
            <a:srgbClr val="FFFFFF"/>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İMZA</a:t>
          </a:r>
          <a:r>
            <a:rPr lang="en-US" cap="none" sz="1100" b="0" i="0" u="none" baseline="0">
              <a:solidFill>
                <a:srgbClr val="FFFFFF"/>
              </a:solidFill>
              <a:latin typeface="Calibri"/>
              <a:ea typeface="Calibri"/>
              <a:cs typeface="Calibri"/>
            </a:rPr>
            <a:t> VE KAŞELER BELİRLENMİŞ YERLERE ATILMALI</a:t>
          </a:r>
          <a:r>
            <a:rPr lang="en-US" cap="none" sz="1100" b="0" i="0" u="none" baseline="0">
              <a:solidFill>
                <a:srgbClr val="FFFFFF"/>
              </a:solidFill>
              <a:latin typeface="Calibri"/>
              <a:ea typeface="Calibri"/>
              <a:cs typeface="Calibri"/>
            </a:rPr>
            <a:t>
</a:t>
          </a:r>
        </a:p>
      </xdr:txBody>
    </xdr:sp>
    <xdr:clientData/>
  </xdr:twoCellAnchor>
  <xdr:twoCellAnchor>
    <xdr:from>
      <xdr:col>10</xdr:col>
      <xdr:colOff>390525</xdr:colOff>
      <xdr:row>13</xdr:row>
      <xdr:rowOff>428625</xdr:rowOff>
    </xdr:from>
    <xdr:to>
      <xdr:col>10</xdr:col>
      <xdr:colOff>1266825</xdr:colOff>
      <xdr:row>14</xdr:row>
      <xdr:rowOff>95250</xdr:rowOff>
    </xdr:to>
    <xdr:sp>
      <xdr:nvSpPr>
        <xdr:cNvPr id="4" name="Düz Ok Bağlayıcısı 6"/>
        <xdr:cNvSpPr>
          <a:spLocks/>
        </xdr:cNvSpPr>
      </xdr:nvSpPr>
      <xdr:spPr>
        <a:xfrm flipH="1">
          <a:off x="9382125" y="4972050"/>
          <a:ext cx="876300" cy="11430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1171575</xdr:colOff>
      <xdr:row>14</xdr:row>
      <xdr:rowOff>514350</xdr:rowOff>
    </xdr:from>
    <xdr:to>
      <xdr:col>11</xdr:col>
      <xdr:colOff>561975</xdr:colOff>
      <xdr:row>16</xdr:row>
      <xdr:rowOff>47625</xdr:rowOff>
    </xdr:to>
    <xdr:sp>
      <xdr:nvSpPr>
        <xdr:cNvPr id="5" name="Düz Ok Bağlayıcısı 7"/>
        <xdr:cNvSpPr>
          <a:spLocks/>
        </xdr:cNvSpPr>
      </xdr:nvSpPr>
      <xdr:spPr>
        <a:xfrm flipH="1">
          <a:off x="10163175" y="5505450"/>
          <a:ext cx="885825" cy="60960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533400</xdr:colOff>
      <xdr:row>15</xdr:row>
      <xdr:rowOff>390525</xdr:rowOff>
    </xdr:from>
    <xdr:to>
      <xdr:col>12</xdr:col>
      <xdr:colOff>428625</xdr:colOff>
      <xdr:row>17</xdr:row>
      <xdr:rowOff>323850</xdr:rowOff>
    </xdr:to>
    <xdr:sp>
      <xdr:nvSpPr>
        <xdr:cNvPr id="6" name="Dikdörtgen 20"/>
        <xdr:cNvSpPr>
          <a:spLocks/>
        </xdr:cNvSpPr>
      </xdr:nvSpPr>
      <xdr:spPr>
        <a:xfrm>
          <a:off x="9525000" y="5953125"/>
          <a:ext cx="1981200" cy="981075"/>
        </a:xfrm>
        <a:prstGeom prst="rect">
          <a:avLst/>
        </a:prstGeom>
        <a:solidFill>
          <a:srgbClr val="F79646"/>
        </a:solidFill>
        <a:ln w="38100" cmpd="sng">
          <a:solidFill>
            <a:srgbClr val="FFFFFF"/>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EKSPER KISMI HARİÇ, BÜTÜN BOŞLUKLAR BELİRTİLEN </a:t>
          </a:r>
          <a:r>
            <a:rPr lang="en-US" cap="none" sz="1100" b="0" i="0" u="none" baseline="0">
              <a:solidFill>
                <a:srgbClr val="FFFFFF"/>
              </a:solidFill>
              <a:latin typeface="Calibri"/>
              <a:ea typeface="Calibri"/>
              <a:cs typeface="Calibri"/>
            </a:rPr>
            <a:t>KİŞİLER TARAFINDAN DOLDURULMALI </a:t>
          </a:r>
        </a:p>
      </xdr:txBody>
    </xdr:sp>
    <xdr:clientData/>
  </xdr:twoCellAnchor>
  <xdr:twoCellAnchor>
    <xdr:from>
      <xdr:col>3</xdr:col>
      <xdr:colOff>857250</xdr:colOff>
      <xdr:row>12</xdr:row>
      <xdr:rowOff>161925</xdr:rowOff>
    </xdr:from>
    <xdr:to>
      <xdr:col>11</xdr:col>
      <xdr:colOff>247650</xdr:colOff>
      <xdr:row>16</xdr:row>
      <xdr:rowOff>142875</xdr:rowOff>
    </xdr:to>
    <xdr:sp>
      <xdr:nvSpPr>
        <xdr:cNvPr id="7" name="Düz Ok Bağlayıcısı 22"/>
        <xdr:cNvSpPr>
          <a:spLocks/>
        </xdr:cNvSpPr>
      </xdr:nvSpPr>
      <xdr:spPr>
        <a:xfrm flipH="1" flipV="1">
          <a:off x="3390900" y="4257675"/>
          <a:ext cx="7343775" cy="1952625"/>
        </a:xfrm>
        <a:prstGeom prst="straightConnector1">
          <a:avLst/>
        </a:prstGeom>
        <a:noFill/>
        <a:ln w="38100" cmpd="sng">
          <a:solidFill>
            <a:srgbClr val="F7964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809625</xdr:colOff>
      <xdr:row>16</xdr:row>
      <xdr:rowOff>66675</xdr:rowOff>
    </xdr:from>
    <xdr:to>
      <xdr:col>10</xdr:col>
      <xdr:colOff>533400</xdr:colOff>
      <xdr:row>16</xdr:row>
      <xdr:rowOff>381000</xdr:rowOff>
    </xdr:to>
    <xdr:sp>
      <xdr:nvSpPr>
        <xdr:cNvPr id="8" name="Düz Ok Bağlayıcısı 24"/>
        <xdr:cNvSpPr>
          <a:spLocks/>
        </xdr:cNvSpPr>
      </xdr:nvSpPr>
      <xdr:spPr>
        <a:xfrm flipH="1" flipV="1">
          <a:off x="3343275" y="6134100"/>
          <a:ext cx="6181725" cy="314325"/>
        </a:xfrm>
        <a:prstGeom prst="straightConnector1">
          <a:avLst/>
        </a:prstGeom>
        <a:noFill/>
        <a:ln w="38100" cmpd="sng">
          <a:solidFill>
            <a:srgbClr val="F7964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981075</xdr:colOff>
      <xdr:row>14</xdr:row>
      <xdr:rowOff>228600</xdr:rowOff>
    </xdr:from>
    <xdr:to>
      <xdr:col>11</xdr:col>
      <xdr:colOff>228600</xdr:colOff>
      <xdr:row>16</xdr:row>
      <xdr:rowOff>342900</xdr:rowOff>
    </xdr:to>
    <xdr:sp>
      <xdr:nvSpPr>
        <xdr:cNvPr id="9" name="Düz Ok Bağlayıcısı 25"/>
        <xdr:cNvSpPr>
          <a:spLocks/>
        </xdr:cNvSpPr>
      </xdr:nvSpPr>
      <xdr:spPr>
        <a:xfrm flipH="1" flipV="1">
          <a:off x="4495800" y="5219700"/>
          <a:ext cx="6219825" cy="1190625"/>
        </a:xfrm>
        <a:prstGeom prst="straightConnector1">
          <a:avLst/>
        </a:prstGeom>
        <a:noFill/>
        <a:ln w="38100" cmpd="sng">
          <a:solidFill>
            <a:srgbClr val="F7964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65"/>
  <sheetViews>
    <sheetView view="pageBreakPreview" zoomScale="85" zoomScaleSheetLayoutView="85" zoomScalePageLayoutView="0" workbookViewId="0" topLeftCell="A31">
      <selection activeCell="I52" sqref="I52:N62"/>
    </sheetView>
  </sheetViews>
  <sheetFormatPr defaultColWidth="9.140625" defaultRowHeight="15"/>
  <cols>
    <col min="1" max="1" width="4.00390625" style="64" customWidth="1"/>
    <col min="2" max="2" width="31.421875" style="64" bestFit="1" customWidth="1"/>
    <col min="3" max="3" width="12.421875" style="64" customWidth="1"/>
    <col min="4" max="4" width="7.00390625" style="64" customWidth="1"/>
    <col min="5" max="5" width="10.7109375" style="64" customWidth="1"/>
    <col min="6" max="6" width="12.7109375" style="64" customWidth="1"/>
    <col min="7" max="7" width="3.57421875" style="70" customWidth="1"/>
    <col min="8" max="8" width="4.7109375" style="64" customWidth="1"/>
    <col min="9" max="9" width="31.421875" style="64" bestFit="1" customWidth="1"/>
    <col min="10" max="10" width="10.7109375" style="64" customWidth="1"/>
    <col min="11" max="11" width="7.00390625" style="64" customWidth="1"/>
    <col min="12" max="12" width="12.8515625" style="64" customWidth="1"/>
    <col min="13" max="13" width="9.7109375" style="64" customWidth="1"/>
    <col min="14" max="14" width="16.421875" style="64" customWidth="1"/>
    <col min="15" max="16384" width="9.140625" style="65" customWidth="1"/>
  </cols>
  <sheetData>
    <row r="1" spans="1:14" ht="31.5" customHeight="1">
      <c r="A1" s="124" t="s">
        <v>151</v>
      </c>
      <c r="B1" s="125"/>
      <c r="C1" s="125"/>
      <c r="D1" s="125"/>
      <c r="E1" s="125"/>
      <c r="F1" s="125"/>
      <c r="G1" s="125"/>
      <c r="H1" s="125"/>
      <c r="I1" s="125"/>
      <c r="J1" s="125"/>
      <c r="K1" s="125"/>
      <c r="L1" s="125"/>
      <c r="M1" s="125"/>
      <c r="N1" s="126"/>
    </row>
    <row r="2" spans="1:14" s="66" customFormat="1" ht="12.75">
      <c r="A2" s="127" t="s">
        <v>16</v>
      </c>
      <c r="B2" s="128"/>
      <c r="C2" s="128"/>
      <c r="D2" s="128"/>
      <c r="E2" s="128"/>
      <c r="F2" s="128"/>
      <c r="G2" s="128"/>
      <c r="H2" s="128"/>
      <c r="I2" s="128"/>
      <c r="J2" s="128"/>
      <c r="K2" s="128"/>
      <c r="L2" s="128"/>
      <c r="M2" s="129"/>
      <c r="N2" s="130"/>
    </row>
    <row r="3" spans="1:14" ht="12.75">
      <c r="A3" s="131" t="s">
        <v>4</v>
      </c>
      <c r="B3" s="132" t="s">
        <v>0</v>
      </c>
      <c r="C3" s="132"/>
      <c r="D3" s="132"/>
      <c r="E3" s="132"/>
      <c r="F3" s="132"/>
      <c r="G3" s="133"/>
      <c r="H3" s="135" t="s">
        <v>4</v>
      </c>
      <c r="I3" s="132" t="s">
        <v>39</v>
      </c>
      <c r="J3" s="132"/>
      <c r="K3" s="132"/>
      <c r="L3" s="132"/>
      <c r="M3" s="136"/>
      <c r="N3" s="137"/>
    </row>
    <row r="4" spans="1:14" ht="51">
      <c r="A4" s="131"/>
      <c r="B4" s="57" t="s">
        <v>5</v>
      </c>
      <c r="C4" s="41" t="s">
        <v>54</v>
      </c>
      <c r="D4" s="41" t="s">
        <v>55</v>
      </c>
      <c r="E4" s="41" t="s">
        <v>2</v>
      </c>
      <c r="F4" s="41" t="s">
        <v>6</v>
      </c>
      <c r="G4" s="133"/>
      <c r="H4" s="135"/>
      <c r="I4" s="57" t="s">
        <v>5</v>
      </c>
      <c r="J4" s="41" t="s">
        <v>54</v>
      </c>
      <c r="K4" s="41" t="s">
        <v>55</v>
      </c>
      <c r="L4" s="41" t="s">
        <v>42</v>
      </c>
      <c r="M4" s="73" t="s">
        <v>44</v>
      </c>
      <c r="N4" s="74" t="s">
        <v>45</v>
      </c>
    </row>
    <row r="5" spans="1:14" ht="12.75">
      <c r="A5" s="72"/>
      <c r="B5" s="75" t="s">
        <v>31</v>
      </c>
      <c r="C5" s="41"/>
      <c r="D5" s="41"/>
      <c r="E5" s="41"/>
      <c r="F5" s="41"/>
      <c r="G5" s="133"/>
      <c r="H5" s="57"/>
      <c r="I5" s="75" t="s">
        <v>31</v>
      </c>
      <c r="J5" s="41"/>
      <c r="K5" s="41"/>
      <c r="L5" s="41"/>
      <c r="M5" s="73"/>
      <c r="N5" s="74"/>
    </row>
    <row r="6" spans="1:14" ht="12.75">
      <c r="A6" s="72">
        <v>1</v>
      </c>
      <c r="B6" s="67" t="s">
        <v>115</v>
      </c>
      <c r="C6" s="76">
        <v>9</v>
      </c>
      <c r="D6" s="41" t="s">
        <v>118</v>
      </c>
      <c r="E6" s="76">
        <v>45</v>
      </c>
      <c r="F6" s="77">
        <f>E6*C6</f>
        <v>405</v>
      </c>
      <c r="G6" s="133"/>
      <c r="H6" s="57">
        <v>1</v>
      </c>
      <c r="I6" s="67" t="s">
        <v>121</v>
      </c>
      <c r="J6" s="76">
        <v>1</v>
      </c>
      <c r="K6" s="41" t="s">
        <v>118</v>
      </c>
      <c r="L6" s="76">
        <v>0.55</v>
      </c>
      <c r="M6" s="73">
        <v>1</v>
      </c>
      <c r="N6" s="78">
        <f aca="true" t="shared" si="0" ref="N6:N24">L6*J6*M6</f>
        <v>0.55</v>
      </c>
    </row>
    <row r="7" spans="1:14" ht="12.75">
      <c r="A7" s="72">
        <v>2</v>
      </c>
      <c r="B7" s="67" t="s">
        <v>105</v>
      </c>
      <c r="C7" s="76">
        <v>1</v>
      </c>
      <c r="D7" s="41" t="s">
        <v>118</v>
      </c>
      <c r="E7" s="76">
        <v>1</v>
      </c>
      <c r="F7" s="77">
        <f aca="true" t="shared" si="1" ref="F7:F26">E7*C7</f>
        <v>1</v>
      </c>
      <c r="G7" s="133"/>
      <c r="H7" s="57">
        <v>2</v>
      </c>
      <c r="I7" s="67" t="s">
        <v>76</v>
      </c>
      <c r="J7" s="76">
        <v>8</v>
      </c>
      <c r="K7" s="41" t="s">
        <v>118</v>
      </c>
      <c r="L7" s="76">
        <v>2</v>
      </c>
      <c r="M7" s="73">
        <v>1</v>
      </c>
      <c r="N7" s="78">
        <f t="shared" si="0"/>
        <v>16</v>
      </c>
    </row>
    <row r="8" spans="1:14" ht="12.75">
      <c r="A8" s="72">
        <v>3</v>
      </c>
      <c r="B8" s="67" t="s">
        <v>94</v>
      </c>
      <c r="C8" s="76">
        <v>10</v>
      </c>
      <c r="D8" s="41" t="s">
        <v>119</v>
      </c>
      <c r="E8" s="76">
        <v>1.6</v>
      </c>
      <c r="F8" s="77">
        <f t="shared" si="1"/>
        <v>16</v>
      </c>
      <c r="G8" s="133"/>
      <c r="H8" s="57">
        <v>3</v>
      </c>
      <c r="I8" s="67" t="s">
        <v>91</v>
      </c>
      <c r="J8" s="76">
        <v>1</v>
      </c>
      <c r="K8" s="41" t="s">
        <v>118</v>
      </c>
      <c r="L8" s="76">
        <v>1.5</v>
      </c>
      <c r="M8" s="73">
        <v>2.9543</v>
      </c>
      <c r="N8" s="78">
        <f>L8*J8*M8</f>
        <v>4.43145</v>
      </c>
    </row>
    <row r="9" spans="1:14" ht="12.75">
      <c r="A9" s="72">
        <v>4</v>
      </c>
      <c r="B9" s="67" t="s">
        <v>99</v>
      </c>
      <c r="C9" s="76">
        <v>0.001</v>
      </c>
      <c r="D9" s="41" t="s">
        <v>118</v>
      </c>
      <c r="E9" s="76">
        <v>22</v>
      </c>
      <c r="F9" s="77">
        <f t="shared" si="1"/>
        <v>0.022</v>
      </c>
      <c r="G9" s="133"/>
      <c r="H9" s="57">
        <v>4</v>
      </c>
      <c r="I9" s="67" t="s">
        <v>80</v>
      </c>
      <c r="J9" s="76">
        <v>1</v>
      </c>
      <c r="K9" s="41" t="s">
        <v>118</v>
      </c>
      <c r="L9" s="76">
        <v>0.5</v>
      </c>
      <c r="M9" s="73">
        <v>1</v>
      </c>
      <c r="N9" s="78">
        <f t="shared" si="0"/>
        <v>0.5</v>
      </c>
    </row>
    <row r="10" spans="1:14" ht="12.75">
      <c r="A10" s="72">
        <v>5</v>
      </c>
      <c r="B10" s="67" t="s">
        <v>60</v>
      </c>
      <c r="C10" s="76">
        <v>10</v>
      </c>
      <c r="D10" s="41" t="s">
        <v>118</v>
      </c>
      <c r="E10" s="76">
        <v>8</v>
      </c>
      <c r="F10" s="77">
        <f t="shared" si="1"/>
        <v>80</v>
      </c>
      <c r="G10" s="133"/>
      <c r="H10" s="57">
        <v>5</v>
      </c>
      <c r="I10" s="67" t="s">
        <v>116</v>
      </c>
      <c r="J10" s="76">
        <v>2.13</v>
      </c>
      <c r="K10" s="41" t="s">
        <v>118</v>
      </c>
      <c r="L10" s="76">
        <v>30</v>
      </c>
      <c r="M10" s="73">
        <v>1</v>
      </c>
      <c r="N10" s="78">
        <f t="shared" si="0"/>
        <v>63.9</v>
      </c>
    </row>
    <row r="11" spans="1:14" ht="12.75">
      <c r="A11" s="72">
        <v>6</v>
      </c>
      <c r="B11" s="67" t="s">
        <v>95</v>
      </c>
      <c r="C11" s="76">
        <v>2</v>
      </c>
      <c r="D11" s="41" t="s">
        <v>118</v>
      </c>
      <c r="E11" s="76">
        <v>9</v>
      </c>
      <c r="F11" s="77">
        <f t="shared" si="1"/>
        <v>18</v>
      </c>
      <c r="G11" s="133"/>
      <c r="H11" s="57">
        <v>6</v>
      </c>
      <c r="I11" s="67" t="s">
        <v>117</v>
      </c>
      <c r="J11" s="76">
        <v>1</v>
      </c>
      <c r="K11" s="41" t="s">
        <v>119</v>
      </c>
      <c r="L11" s="76">
        <v>600</v>
      </c>
      <c r="M11" s="73">
        <v>3.1434</v>
      </c>
      <c r="N11" s="78">
        <f t="shared" si="0"/>
        <v>1886.0400000000002</v>
      </c>
    </row>
    <row r="12" spans="1:14" ht="12.75">
      <c r="A12" s="72">
        <v>8</v>
      </c>
      <c r="B12" s="67" t="s">
        <v>96</v>
      </c>
      <c r="C12" s="76">
        <v>0.003</v>
      </c>
      <c r="D12" s="41" t="s">
        <v>118</v>
      </c>
      <c r="E12" s="76">
        <v>9</v>
      </c>
      <c r="F12" s="77">
        <f t="shared" si="1"/>
        <v>0.027</v>
      </c>
      <c r="G12" s="133"/>
      <c r="H12" s="57">
        <v>8</v>
      </c>
      <c r="I12" s="67" t="s">
        <v>86</v>
      </c>
      <c r="J12" s="76">
        <v>1</v>
      </c>
      <c r="K12" s="41" t="s">
        <v>118</v>
      </c>
      <c r="L12" s="76">
        <v>10</v>
      </c>
      <c r="M12" s="73">
        <v>1</v>
      </c>
      <c r="N12" s="78">
        <f t="shared" si="0"/>
        <v>10</v>
      </c>
    </row>
    <row r="13" spans="1:14" ht="12.75">
      <c r="A13" s="72">
        <v>9</v>
      </c>
      <c r="B13" s="67" t="s">
        <v>97</v>
      </c>
      <c r="C13" s="76">
        <v>0.96</v>
      </c>
      <c r="D13" s="41" t="s">
        <v>119</v>
      </c>
      <c r="E13" s="76">
        <v>17</v>
      </c>
      <c r="F13" s="77">
        <f t="shared" si="1"/>
        <v>16.32</v>
      </c>
      <c r="G13" s="133"/>
      <c r="H13" s="57">
        <v>9</v>
      </c>
      <c r="I13" s="67" t="s">
        <v>148</v>
      </c>
      <c r="J13" s="76">
        <v>90</v>
      </c>
      <c r="K13" s="41" t="s">
        <v>118</v>
      </c>
      <c r="L13" s="76">
        <v>0.03</v>
      </c>
      <c r="M13" s="73">
        <v>1</v>
      </c>
      <c r="N13" s="78">
        <f t="shared" si="0"/>
        <v>2.6999999999999997</v>
      </c>
    </row>
    <row r="14" spans="1:14" ht="12.75">
      <c r="A14" s="72">
        <v>10</v>
      </c>
      <c r="B14" s="67" t="s">
        <v>61</v>
      </c>
      <c r="C14" s="76">
        <v>1</v>
      </c>
      <c r="D14" s="41" t="s">
        <v>118</v>
      </c>
      <c r="E14" s="76">
        <v>14</v>
      </c>
      <c r="F14" s="77">
        <f t="shared" si="1"/>
        <v>14</v>
      </c>
      <c r="G14" s="133"/>
      <c r="H14" s="57">
        <v>10</v>
      </c>
      <c r="I14" s="67" t="s">
        <v>89</v>
      </c>
      <c r="J14" s="76">
        <v>5</v>
      </c>
      <c r="K14" s="41" t="s">
        <v>118</v>
      </c>
      <c r="L14" s="76">
        <v>8</v>
      </c>
      <c r="M14" s="73">
        <v>1</v>
      </c>
      <c r="N14" s="78">
        <f t="shared" si="0"/>
        <v>40</v>
      </c>
    </row>
    <row r="15" spans="1:14" ht="12.75">
      <c r="A15" s="72">
        <v>11</v>
      </c>
      <c r="B15" s="67" t="s">
        <v>62</v>
      </c>
      <c r="C15" s="76">
        <v>1</v>
      </c>
      <c r="D15" s="41" t="s">
        <v>118</v>
      </c>
      <c r="E15" s="76">
        <v>17</v>
      </c>
      <c r="F15" s="77">
        <f t="shared" si="1"/>
        <v>17</v>
      </c>
      <c r="G15" s="133"/>
      <c r="H15" s="57">
        <v>11</v>
      </c>
      <c r="I15" s="67" t="s">
        <v>124</v>
      </c>
      <c r="J15" s="76">
        <v>1</v>
      </c>
      <c r="K15" s="41" t="s">
        <v>122</v>
      </c>
      <c r="L15" s="76">
        <v>1.3</v>
      </c>
      <c r="M15" s="73">
        <v>2.957</v>
      </c>
      <c r="N15" s="78">
        <f t="shared" si="0"/>
        <v>3.8441</v>
      </c>
    </row>
    <row r="16" spans="1:14" ht="15" customHeight="1">
      <c r="A16" s="72">
        <v>12</v>
      </c>
      <c r="B16" s="67" t="s">
        <v>63</v>
      </c>
      <c r="C16" s="76">
        <v>1</v>
      </c>
      <c r="D16" s="41" t="s">
        <v>118</v>
      </c>
      <c r="E16" s="76">
        <v>2</v>
      </c>
      <c r="F16" s="77">
        <f t="shared" si="1"/>
        <v>2</v>
      </c>
      <c r="G16" s="133"/>
      <c r="H16" s="57">
        <v>12</v>
      </c>
      <c r="I16" s="67" t="s">
        <v>125</v>
      </c>
      <c r="J16" s="76">
        <v>0.0010000000000000002</v>
      </c>
      <c r="K16" s="41" t="s">
        <v>126</v>
      </c>
      <c r="L16" s="76">
        <v>8.437047219229484</v>
      </c>
      <c r="M16" s="73">
        <v>2.6917</v>
      </c>
      <c r="N16" s="78">
        <f t="shared" si="0"/>
        <v>0.022710000000000008</v>
      </c>
    </row>
    <row r="17" spans="1:14" ht="12.75">
      <c r="A17" s="72">
        <v>13</v>
      </c>
      <c r="B17" s="67" t="s">
        <v>64</v>
      </c>
      <c r="C17" s="76">
        <v>1</v>
      </c>
      <c r="D17" s="41" t="s">
        <v>118</v>
      </c>
      <c r="E17" s="76">
        <v>8</v>
      </c>
      <c r="F17" s="77">
        <f t="shared" si="1"/>
        <v>8</v>
      </c>
      <c r="G17" s="133"/>
      <c r="H17" s="57">
        <v>13</v>
      </c>
      <c r="I17" s="67" t="s">
        <v>127</v>
      </c>
      <c r="J17" s="76">
        <v>2</v>
      </c>
      <c r="K17" s="41" t="s">
        <v>128</v>
      </c>
      <c r="L17" s="76">
        <v>2.35</v>
      </c>
      <c r="M17" s="73">
        <v>1</v>
      </c>
      <c r="N17" s="78">
        <f t="shared" si="0"/>
        <v>4.7</v>
      </c>
    </row>
    <row r="18" spans="1:14" ht="15" customHeight="1">
      <c r="A18" s="72">
        <v>14</v>
      </c>
      <c r="B18" s="67" t="s">
        <v>101</v>
      </c>
      <c r="C18" s="76">
        <v>210</v>
      </c>
      <c r="D18" s="41" t="s">
        <v>118</v>
      </c>
      <c r="E18" s="76">
        <v>2</v>
      </c>
      <c r="F18" s="77">
        <f t="shared" si="1"/>
        <v>420</v>
      </c>
      <c r="G18" s="133"/>
      <c r="H18" s="57">
        <v>14</v>
      </c>
      <c r="I18" s="67" t="s">
        <v>129</v>
      </c>
      <c r="J18" s="76">
        <v>1</v>
      </c>
      <c r="K18" s="41" t="s">
        <v>128</v>
      </c>
      <c r="L18" s="76">
        <v>4.2</v>
      </c>
      <c r="M18" s="73">
        <v>1</v>
      </c>
      <c r="N18" s="78">
        <f t="shared" si="0"/>
        <v>4.2</v>
      </c>
    </row>
    <row r="19" spans="1:14" ht="12.75">
      <c r="A19" s="72">
        <v>16</v>
      </c>
      <c r="B19" s="67" t="s">
        <v>102</v>
      </c>
      <c r="C19" s="76">
        <v>14.06</v>
      </c>
      <c r="D19" s="41" t="s">
        <v>118</v>
      </c>
      <c r="E19" s="76">
        <v>2</v>
      </c>
      <c r="F19" s="77">
        <f t="shared" si="1"/>
        <v>28.12</v>
      </c>
      <c r="G19" s="133"/>
      <c r="H19" s="57">
        <v>16</v>
      </c>
      <c r="I19" s="67" t="s">
        <v>130</v>
      </c>
      <c r="J19" s="76">
        <v>1</v>
      </c>
      <c r="K19" s="41" t="s">
        <v>128</v>
      </c>
      <c r="L19" s="76">
        <v>35</v>
      </c>
      <c r="M19" s="73">
        <v>1</v>
      </c>
      <c r="N19" s="78">
        <f t="shared" si="0"/>
        <v>35</v>
      </c>
    </row>
    <row r="20" spans="1:14" ht="12.75">
      <c r="A20" s="72">
        <v>18</v>
      </c>
      <c r="B20" s="67" t="s">
        <v>103</v>
      </c>
      <c r="C20" s="76">
        <v>7</v>
      </c>
      <c r="D20" s="41" t="s">
        <v>118</v>
      </c>
      <c r="E20" s="76">
        <v>20</v>
      </c>
      <c r="F20" s="77">
        <f t="shared" si="1"/>
        <v>140</v>
      </c>
      <c r="G20" s="133"/>
      <c r="H20" s="57">
        <v>18</v>
      </c>
      <c r="I20" s="67" t="s">
        <v>131</v>
      </c>
      <c r="J20" s="76">
        <v>4</v>
      </c>
      <c r="K20" s="41" t="s">
        <v>128</v>
      </c>
      <c r="L20" s="76">
        <v>4.67</v>
      </c>
      <c r="M20" s="73">
        <v>1</v>
      </c>
      <c r="N20" s="78">
        <f t="shared" si="0"/>
        <v>18.68</v>
      </c>
    </row>
    <row r="21" spans="1:14" ht="12.75">
      <c r="A21" s="72">
        <v>22</v>
      </c>
      <c r="B21" s="67" t="s">
        <v>104</v>
      </c>
      <c r="C21" s="76">
        <v>20</v>
      </c>
      <c r="D21" s="41" t="s">
        <v>118</v>
      </c>
      <c r="E21" s="76">
        <v>2.5</v>
      </c>
      <c r="F21" s="77">
        <f t="shared" si="1"/>
        <v>50</v>
      </c>
      <c r="G21" s="134"/>
      <c r="H21" s="57">
        <v>22</v>
      </c>
      <c r="I21" s="79" t="s">
        <v>134</v>
      </c>
      <c r="J21" s="79">
        <v>1</v>
      </c>
      <c r="K21" s="41" t="s">
        <v>128</v>
      </c>
      <c r="L21" s="79">
        <v>53</v>
      </c>
      <c r="M21" s="79">
        <v>1</v>
      </c>
      <c r="N21" s="74">
        <f t="shared" si="0"/>
        <v>53</v>
      </c>
    </row>
    <row r="22" spans="1:14" ht="15" customHeight="1">
      <c r="A22" s="72">
        <v>25</v>
      </c>
      <c r="B22" s="67" t="s">
        <v>106</v>
      </c>
      <c r="C22" s="76">
        <v>25</v>
      </c>
      <c r="D22" s="41" t="s">
        <v>118</v>
      </c>
      <c r="E22" s="76">
        <v>3</v>
      </c>
      <c r="F22" s="77">
        <f t="shared" si="1"/>
        <v>75</v>
      </c>
      <c r="G22" s="80"/>
      <c r="H22" s="57">
        <v>25</v>
      </c>
      <c r="I22" s="79"/>
      <c r="J22" s="79"/>
      <c r="K22" s="79"/>
      <c r="L22" s="79"/>
      <c r="M22" s="79"/>
      <c r="N22" s="74">
        <f t="shared" si="0"/>
        <v>0</v>
      </c>
    </row>
    <row r="23" spans="1:14" ht="12.75">
      <c r="A23" s="72">
        <v>26</v>
      </c>
      <c r="B23" s="67" t="s">
        <v>107</v>
      </c>
      <c r="C23" s="76">
        <v>30</v>
      </c>
      <c r="D23" s="41" t="s">
        <v>118</v>
      </c>
      <c r="E23" s="76">
        <v>3.5</v>
      </c>
      <c r="F23" s="77">
        <f t="shared" si="1"/>
        <v>105</v>
      </c>
      <c r="G23" s="80"/>
      <c r="H23" s="57">
        <v>26</v>
      </c>
      <c r="I23" s="79"/>
      <c r="J23" s="79"/>
      <c r="K23" s="79"/>
      <c r="L23" s="79"/>
      <c r="M23" s="79"/>
      <c r="N23" s="74">
        <f t="shared" si="0"/>
        <v>0</v>
      </c>
    </row>
    <row r="24" spans="1:14" ht="12.75">
      <c r="A24" s="72">
        <v>28</v>
      </c>
      <c r="B24" s="67" t="s">
        <v>65</v>
      </c>
      <c r="C24" s="76">
        <v>1</v>
      </c>
      <c r="D24" s="41" t="s">
        <v>118</v>
      </c>
      <c r="E24" s="76">
        <v>8</v>
      </c>
      <c r="F24" s="77">
        <f t="shared" si="1"/>
        <v>8</v>
      </c>
      <c r="G24" s="80"/>
      <c r="H24" s="57">
        <v>28</v>
      </c>
      <c r="I24" s="79"/>
      <c r="J24" s="79"/>
      <c r="K24" s="79"/>
      <c r="L24" s="79"/>
      <c r="M24" s="79"/>
      <c r="N24" s="74">
        <f t="shared" si="0"/>
        <v>0</v>
      </c>
    </row>
    <row r="25" spans="1:14" ht="12.75">
      <c r="A25" s="72">
        <v>29</v>
      </c>
      <c r="B25" s="67" t="s">
        <v>66</v>
      </c>
      <c r="C25" s="76">
        <v>4</v>
      </c>
      <c r="D25" s="41" t="s">
        <v>118</v>
      </c>
      <c r="E25" s="76">
        <v>5</v>
      </c>
      <c r="F25" s="77">
        <f t="shared" si="1"/>
        <v>20</v>
      </c>
      <c r="G25" s="80"/>
      <c r="H25" s="57">
        <v>29</v>
      </c>
      <c r="I25" s="79"/>
      <c r="J25" s="79"/>
      <c r="K25" s="79"/>
      <c r="L25" s="79"/>
      <c r="M25" s="79"/>
      <c r="N25" s="74">
        <f>L25*J25</f>
        <v>0</v>
      </c>
    </row>
    <row r="26" spans="1:14" ht="12.75">
      <c r="A26" s="72">
        <v>30</v>
      </c>
      <c r="B26" s="67" t="s">
        <v>90</v>
      </c>
      <c r="C26" s="76">
        <v>1</v>
      </c>
      <c r="D26" s="41" t="s">
        <v>118</v>
      </c>
      <c r="E26" s="76">
        <v>1</v>
      </c>
      <c r="F26" s="77">
        <f t="shared" si="1"/>
        <v>1</v>
      </c>
      <c r="G26" s="80"/>
      <c r="H26" s="57">
        <v>30</v>
      </c>
      <c r="I26" s="79"/>
      <c r="J26" s="79"/>
      <c r="K26" s="79"/>
      <c r="L26" s="79"/>
      <c r="M26" s="79"/>
      <c r="N26" s="74">
        <f>L26*J26</f>
        <v>0</v>
      </c>
    </row>
    <row r="27" spans="1:14" ht="13.5" thickBot="1">
      <c r="A27" s="104" t="s">
        <v>20</v>
      </c>
      <c r="B27" s="104"/>
      <c r="C27" s="104"/>
      <c r="D27" s="104"/>
      <c r="E27" s="104"/>
      <c r="F27" s="79">
        <f>SUM(F6:F26)</f>
        <v>1424.489</v>
      </c>
      <c r="G27" s="80"/>
      <c r="H27" s="57"/>
      <c r="I27" s="104" t="s">
        <v>21</v>
      </c>
      <c r="J27" s="104"/>
      <c r="K27" s="104"/>
      <c r="L27" s="104"/>
      <c r="M27" s="79"/>
      <c r="N27" s="79">
        <f>SUM(N6:N26)</f>
        <v>2143.5682600000005</v>
      </c>
    </row>
    <row r="28" spans="1:14" ht="13.5" thickBot="1">
      <c r="A28" s="117" t="s">
        <v>40</v>
      </c>
      <c r="B28" s="118"/>
      <c r="C28" s="118"/>
      <c r="D28" s="118"/>
      <c r="E28" s="118"/>
      <c r="F28" s="118"/>
      <c r="G28" s="119"/>
      <c r="H28" s="118"/>
      <c r="I28" s="118"/>
      <c r="J28" s="118"/>
      <c r="K28" s="118"/>
      <c r="L28" s="118"/>
      <c r="M28" s="118"/>
      <c r="N28" s="120"/>
    </row>
    <row r="31" ht="13.5" thickBot="1"/>
    <row r="32" spans="1:14" ht="12.75">
      <c r="A32" s="105" t="s">
        <v>52</v>
      </c>
      <c r="B32" s="106"/>
      <c r="C32" s="106"/>
      <c r="D32" s="106"/>
      <c r="E32" s="106"/>
      <c r="F32" s="106"/>
      <c r="G32" s="106"/>
      <c r="H32" s="106"/>
      <c r="I32" s="106"/>
      <c r="J32" s="106"/>
      <c r="K32" s="106"/>
      <c r="L32" s="106"/>
      <c r="M32" s="106"/>
      <c r="N32" s="107"/>
    </row>
    <row r="33" spans="1:14" ht="12.75">
      <c r="A33" s="108" t="s">
        <v>16</v>
      </c>
      <c r="B33" s="109"/>
      <c r="C33" s="109"/>
      <c r="D33" s="109"/>
      <c r="E33" s="109"/>
      <c r="F33" s="109"/>
      <c r="G33" s="109"/>
      <c r="H33" s="109"/>
      <c r="I33" s="109"/>
      <c r="J33" s="109"/>
      <c r="K33" s="109"/>
      <c r="L33" s="109"/>
      <c r="M33" s="110"/>
      <c r="N33" s="111"/>
    </row>
    <row r="34" spans="1:14" ht="12.75">
      <c r="A34" s="112" t="s">
        <v>4</v>
      </c>
      <c r="B34" s="113" t="s">
        <v>0</v>
      </c>
      <c r="C34" s="113"/>
      <c r="D34" s="113"/>
      <c r="E34" s="113"/>
      <c r="F34" s="113"/>
      <c r="G34" s="114"/>
      <c r="H34" s="121" t="s">
        <v>4</v>
      </c>
      <c r="I34" s="113" t="s">
        <v>39</v>
      </c>
      <c r="J34" s="113"/>
      <c r="K34" s="113"/>
      <c r="L34" s="113"/>
      <c r="M34" s="122"/>
      <c r="N34" s="123"/>
    </row>
    <row r="35" spans="1:14" ht="51">
      <c r="A35" s="112"/>
      <c r="B35" s="40" t="s">
        <v>5</v>
      </c>
      <c r="C35" s="7" t="s">
        <v>54</v>
      </c>
      <c r="D35" s="7" t="s">
        <v>55</v>
      </c>
      <c r="E35" s="7" t="s">
        <v>2</v>
      </c>
      <c r="F35" s="7" t="s">
        <v>6</v>
      </c>
      <c r="G35" s="114"/>
      <c r="H35" s="121"/>
      <c r="I35" s="40" t="s">
        <v>5</v>
      </c>
      <c r="J35" s="7" t="s">
        <v>54</v>
      </c>
      <c r="K35" s="7" t="s">
        <v>55</v>
      </c>
      <c r="L35" s="7" t="s">
        <v>42</v>
      </c>
      <c r="M35" s="33" t="s">
        <v>44</v>
      </c>
      <c r="N35" s="22" t="s">
        <v>45</v>
      </c>
    </row>
    <row r="36" spans="1:14" ht="12.75">
      <c r="A36" s="39"/>
      <c r="B36" s="21" t="s">
        <v>31</v>
      </c>
      <c r="C36" s="7"/>
      <c r="D36" s="7"/>
      <c r="E36" s="7"/>
      <c r="F36" s="7"/>
      <c r="G36" s="114"/>
      <c r="H36" s="40"/>
      <c r="I36" s="21" t="s">
        <v>31</v>
      </c>
      <c r="J36" s="7"/>
      <c r="K36" s="7"/>
      <c r="L36" s="7"/>
      <c r="M36" s="33"/>
      <c r="N36" s="22"/>
    </row>
    <row r="37" spans="1:14" ht="12.75">
      <c r="A37" s="39">
        <v>31</v>
      </c>
      <c r="B37" s="67" t="s">
        <v>92</v>
      </c>
      <c r="C37" s="68">
        <v>3</v>
      </c>
      <c r="D37" s="7" t="s">
        <v>119</v>
      </c>
      <c r="E37" s="68">
        <v>1.2</v>
      </c>
      <c r="F37" s="58">
        <f>E37*C37</f>
        <v>3.5999999999999996</v>
      </c>
      <c r="G37" s="114"/>
      <c r="H37" s="40">
        <v>31</v>
      </c>
      <c r="I37" s="67"/>
      <c r="J37" s="68"/>
      <c r="K37" s="7"/>
      <c r="L37" s="68"/>
      <c r="M37" s="33"/>
      <c r="N37" s="22">
        <f>L37*J37</f>
        <v>0</v>
      </c>
    </row>
    <row r="38" spans="1:14" ht="12.75">
      <c r="A38" s="39">
        <v>33</v>
      </c>
      <c r="B38" s="67" t="s">
        <v>67</v>
      </c>
      <c r="C38" s="68">
        <v>2</v>
      </c>
      <c r="D38" s="7" t="s">
        <v>118</v>
      </c>
      <c r="E38" s="68">
        <v>0.8</v>
      </c>
      <c r="F38" s="58">
        <f aca="true" t="shared" si="2" ref="F38:F63">E38*C38</f>
        <v>1.6</v>
      </c>
      <c r="G38" s="114"/>
      <c r="H38" s="40">
        <v>33</v>
      </c>
      <c r="I38" s="7"/>
      <c r="J38" s="7"/>
      <c r="K38" s="7"/>
      <c r="L38" s="7"/>
      <c r="M38" s="33"/>
      <c r="N38" s="22">
        <f>L38*J38</f>
        <v>0</v>
      </c>
    </row>
    <row r="39" spans="1:14" ht="12.75">
      <c r="A39" s="39">
        <v>34</v>
      </c>
      <c r="B39" s="67" t="s">
        <v>68</v>
      </c>
      <c r="C39" s="68">
        <v>2</v>
      </c>
      <c r="D39" s="7" t="s">
        <v>118</v>
      </c>
      <c r="E39" s="68">
        <v>0.7</v>
      </c>
      <c r="F39" s="58">
        <f t="shared" si="2"/>
        <v>1.4</v>
      </c>
      <c r="G39" s="114"/>
      <c r="H39" s="40">
        <v>34</v>
      </c>
      <c r="I39" s="7"/>
      <c r="J39" s="7"/>
      <c r="K39" s="7"/>
      <c r="L39" s="7"/>
      <c r="M39" s="33"/>
      <c r="N39" s="22">
        <f>L39*J39</f>
        <v>0</v>
      </c>
    </row>
    <row r="40" spans="1:14" ht="12.75">
      <c r="A40" s="39">
        <v>35</v>
      </c>
      <c r="B40" s="67" t="s">
        <v>69</v>
      </c>
      <c r="C40" s="68">
        <v>1</v>
      </c>
      <c r="D40" s="7" t="s">
        <v>118</v>
      </c>
      <c r="E40" s="68">
        <v>1.6</v>
      </c>
      <c r="F40" s="58">
        <f t="shared" si="2"/>
        <v>1.6</v>
      </c>
      <c r="G40" s="114"/>
      <c r="H40" s="40">
        <v>35</v>
      </c>
      <c r="I40" s="7"/>
      <c r="J40" s="7"/>
      <c r="K40" s="7"/>
      <c r="L40" s="7"/>
      <c r="M40" s="33"/>
      <c r="N40" s="22">
        <f>L40*J40</f>
        <v>0</v>
      </c>
    </row>
    <row r="41" spans="1:14" ht="12.75">
      <c r="A41" s="39">
        <v>36</v>
      </c>
      <c r="B41" s="67" t="s">
        <v>70</v>
      </c>
      <c r="C41" s="68">
        <v>2</v>
      </c>
      <c r="D41" s="7" t="s">
        <v>119</v>
      </c>
      <c r="E41" s="68">
        <v>1.5</v>
      </c>
      <c r="F41" s="58">
        <f t="shared" si="2"/>
        <v>3</v>
      </c>
      <c r="G41" s="114"/>
      <c r="H41" s="40">
        <v>36</v>
      </c>
      <c r="I41" s="7"/>
      <c r="J41" s="7"/>
      <c r="K41" s="7"/>
      <c r="L41" s="7"/>
      <c r="M41" s="33"/>
      <c r="N41" s="22"/>
    </row>
    <row r="42" spans="1:14" ht="20.25" customHeight="1">
      <c r="A42" s="39">
        <v>37</v>
      </c>
      <c r="B42" s="67" t="s">
        <v>108</v>
      </c>
      <c r="C42" s="68">
        <v>32</v>
      </c>
      <c r="D42" s="7" t="s">
        <v>118</v>
      </c>
      <c r="E42" s="68">
        <v>8.4</v>
      </c>
      <c r="F42" s="58">
        <f t="shared" si="2"/>
        <v>268.8</v>
      </c>
      <c r="G42" s="114"/>
      <c r="H42" s="40">
        <v>37</v>
      </c>
      <c r="I42" s="101" t="s">
        <v>123</v>
      </c>
      <c r="J42" s="102"/>
      <c r="K42" s="102"/>
      <c r="L42" s="102"/>
      <c r="M42" s="102"/>
      <c r="N42" s="103"/>
    </row>
    <row r="43" spans="1:14" ht="15" customHeight="1">
      <c r="A43" s="39">
        <v>38</v>
      </c>
      <c r="B43" s="67" t="s">
        <v>109</v>
      </c>
      <c r="C43" s="68">
        <v>32</v>
      </c>
      <c r="D43" s="7" t="s">
        <v>118</v>
      </c>
      <c r="E43" s="68">
        <v>9</v>
      </c>
      <c r="F43" s="58">
        <f t="shared" si="2"/>
        <v>288</v>
      </c>
      <c r="G43" s="114"/>
      <c r="H43" s="40">
        <v>38</v>
      </c>
      <c r="I43" s="91" t="s">
        <v>146</v>
      </c>
      <c r="J43" s="92"/>
      <c r="K43" s="92"/>
      <c r="L43" s="92"/>
      <c r="M43" s="92"/>
      <c r="N43" s="92"/>
    </row>
    <row r="44" spans="1:14" ht="12.75">
      <c r="A44" s="39">
        <v>39</v>
      </c>
      <c r="B44" s="67" t="s">
        <v>71</v>
      </c>
      <c r="C44" s="68">
        <v>3</v>
      </c>
      <c r="D44" s="7" t="s">
        <v>118</v>
      </c>
      <c r="E44" s="68">
        <v>2.1</v>
      </c>
      <c r="F44" s="58">
        <f t="shared" si="2"/>
        <v>6.300000000000001</v>
      </c>
      <c r="G44" s="114"/>
      <c r="H44" s="40">
        <v>39</v>
      </c>
      <c r="I44" s="91"/>
      <c r="J44" s="92"/>
      <c r="K44" s="92"/>
      <c r="L44" s="92"/>
      <c r="M44" s="92"/>
      <c r="N44" s="92"/>
    </row>
    <row r="45" spans="1:14" ht="12.75">
      <c r="A45" s="39">
        <v>40</v>
      </c>
      <c r="B45" s="67" t="s">
        <v>100</v>
      </c>
      <c r="C45" s="68">
        <v>6</v>
      </c>
      <c r="D45" s="7" t="s">
        <v>118</v>
      </c>
      <c r="E45" s="68">
        <v>0.9</v>
      </c>
      <c r="F45" s="58">
        <f t="shared" si="2"/>
        <v>5.4</v>
      </c>
      <c r="G45" s="114"/>
      <c r="H45" s="40">
        <v>40</v>
      </c>
      <c r="I45" s="91"/>
      <c r="J45" s="92"/>
      <c r="K45" s="92"/>
      <c r="L45" s="92"/>
      <c r="M45" s="92"/>
      <c r="N45" s="92"/>
    </row>
    <row r="46" spans="1:14" ht="12.75">
      <c r="A46" s="39">
        <v>42</v>
      </c>
      <c r="B46" s="67" t="s">
        <v>72</v>
      </c>
      <c r="C46" s="68">
        <v>1</v>
      </c>
      <c r="D46" s="7" t="s">
        <v>118</v>
      </c>
      <c r="E46" s="68">
        <v>4.1</v>
      </c>
      <c r="F46" s="58">
        <f t="shared" si="2"/>
        <v>4.1</v>
      </c>
      <c r="G46" s="114"/>
      <c r="H46" s="40">
        <v>42</v>
      </c>
      <c r="I46" s="91"/>
      <c r="J46" s="92"/>
      <c r="K46" s="92"/>
      <c r="L46" s="92"/>
      <c r="M46" s="92"/>
      <c r="N46" s="92"/>
    </row>
    <row r="47" spans="1:14" ht="12.75">
      <c r="A47" s="39">
        <v>43</v>
      </c>
      <c r="B47" s="67" t="s">
        <v>73</v>
      </c>
      <c r="C47" s="68">
        <v>1</v>
      </c>
      <c r="D47" s="7" t="s">
        <v>118</v>
      </c>
      <c r="E47" s="68">
        <v>0.75</v>
      </c>
      <c r="F47" s="58">
        <f t="shared" si="2"/>
        <v>0.75</v>
      </c>
      <c r="G47" s="114"/>
      <c r="H47" s="40">
        <v>43</v>
      </c>
      <c r="I47" s="91"/>
      <c r="J47" s="92"/>
      <c r="K47" s="92"/>
      <c r="L47" s="92"/>
      <c r="M47" s="92"/>
      <c r="N47" s="92"/>
    </row>
    <row r="48" spans="1:14" ht="12.75">
      <c r="A48" s="39">
        <v>44</v>
      </c>
      <c r="B48" s="67" t="s">
        <v>74</v>
      </c>
      <c r="C48" s="68">
        <v>1</v>
      </c>
      <c r="D48" s="7" t="s">
        <v>118</v>
      </c>
      <c r="E48" s="68">
        <v>10.5</v>
      </c>
      <c r="F48" s="58">
        <f t="shared" si="2"/>
        <v>10.5</v>
      </c>
      <c r="G48" s="114"/>
      <c r="H48" s="40">
        <v>44</v>
      </c>
      <c r="I48" s="91"/>
      <c r="J48" s="92"/>
      <c r="K48" s="92"/>
      <c r="L48" s="92"/>
      <c r="M48" s="92"/>
      <c r="N48" s="92"/>
    </row>
    <row r="49" spans="1:14" ht="12.75">
      <c r="A49" s="39">
        <v>45</v>
      </c>
      <c r="B49" s="67" t="s">
        <v>75</v>
      </c>
      <c r="C49" s="68">
        <v>1</v>
      </c>
      <c r="D49" s="7" t="s">
        <v>118</v>
      </c>
      <c r="E49" s="68">
        <v>10.8</v>
      </c>
      <c r="F49" s="58">
        <f t="shared" si="2"/>
        <v>10.8</v>
      </c>
      <c r="G49" s="114"/>
      <c r="H49" s="40">
        <v>45</v>
      </c>
      <c r="I49" s="91"/>
      <c r="J49" s="92"/>
      <c r="K49" s="92"/>
      <c r="L49" s="92"/>
      <c r="M49" s="92"/>
      <c r="N49" s="92"/>
    </row>
    <row r="50" spans="1:14" ht="12.75">
      <c r="A50" s="39">
        <v>46</v>
      </c>
      <c r="B50" s="67" t="s">
        <v>77</v>
      </c>
      <c r="C50" s="68">
        <v>1</v>
      </c>
      <c r="D50" s="7" t="s">
        <v>118</v>
      </c>
      <c r="E50" s="68">
        <v>25</v>
      </c>
      <c r="F50" s="58">
        <f t="shared" si="2"/>
        <v>25</v>
      </c>
      <c r="G50" s="114"/>
      <c r="H50" s="40">
        <v>46</v>
      </c>
      <c r="I50" s="91"/>
      <c r="J50" s="92"/>
      <c r="K50" s="92"/>
      <c r="L50" s="92"/>
      <c r="M50" s="92"/>
      <c r="N50" s="92"/>
    </row>
    <row r="51" spans="1:14" ht="12.75">
      <c r="A51" s="39">
        <v>47</v>
      </c>
      <c r="B51" s="67" t="s">
        <v>78</v>
      </c>
      <c r="C51" s="68">
        <v>1</v>
      </c>
      <c r="D51" s="7" t="s">
        <v>118</v>
      </c>
      <c r="E51" s="68">
        <v>18</v>
      </c>
      <c r="F51" s="58">
        <f t="shared" si="2"/>
        <v>18</v>
      </c>
      <c r="G51" s="114"/>
      <c r="H51" s="40">
        <v>47</v>
      </c>
      <c r="I51" s="93"/>
      <c r="J51" s="94"/>
      <c r="K51" s="94"/>
      <c r="L51" s="94"/>
      <c r="M51" s="94"/>
      <c r="N51" s="94"/>
    </row>
    <row r="52" spans="1:14" ht="15" customHeight="1">
      <c r="A52" s="39">
        <v>48</v>
      </c>
      <c r="B52" s="67" t="s">
        <v>79</v>
      </c>
      <c r="C52" s="68">
        <v>1</v>
      </c>
      <c r="D52" s="7" t="s">
        <v>118</v>
      </c>
      <c r="E52" s="68">
        <v>16</v>
      </c>
      <c r="F52" s="58">
        <f t="shared" si="2"/>
        <v>16</v>
      </c>
      <c r="G52" s="114"/>
      <c r="H52" s="40">
        <v>48</v>
      </c>
      <c r="I52" s="95" t="s">
        <v>147</v>
      </c>
      <c r="J52" s="96"/>
      <c r="K52" s="96"/>
      <c r="L52" s="96"/>
      <c r="M52" s="96"/>
      <c r="N52" s="96"/>
    </row>
    <row r="53" spans="1:14" ht="12.75">
      <c r="A53" s="39">
        <v>49</v>
      </c>
      <c r="B53" s="67" t="s">
        <v>113</v>
      </c>
      <c r="C53" s="68">
        <v>1</v>
      </c>
      <c r="D53" s="7" t="s">
        <v>118</v>
      </c>
      <c r="E53" s="68">
        <v>24</v>
      </c>
      <c r="F53" s="58">
        <f t="shared" si="2"/>
        <v>24</v>
      </c>
      <c r="G53" s="114"/>
      <c r="H53" s="40">
        <v>49</v>
      </c>
      <c r="I53" s="97"/>
      <c r="J53" s="98"/>
      <c r="K53" s="98"/>
      <c r="L53" s="98"/>
      <c r="M53" s="98"/>
      <c r="N53" s="98"/>
    </row>
    <row r="54" spans="1:14" ht="12.75">
      <c r="A54" s="39">
        <v>50</v>
      </c>
      <c r="B54" s="67" t="s">
        <v>81</v>
      </c>
      <c r="C54" s="68">
        <v>1</v>
      </c>
      <c r="D54" s="7" t="s">
        <v>118</v>
      </c>
      <c r="E54" s="68">
        <v>1.2</v>
      </c>
      <c r="F54" s="58">
        <f t="shared" si="2"/>
        <v>1.2</v>
      </c>
      <c r="G54" s="114"/>
      <c r="H54" s="40">
        <v>50</v>
      </c>
      <c r="I54" s="97"/>
      <c r="J54" s="98"/>
      <c r="K54" s="98"/>
      <c r="L54" s="98"/>
      <c r="M54" s="98"/>
      <c r="N54" s="98"/>
    </row>
    <row r="55" spans="1:14" ht="12.75">
      <c r="A55" s="39">
        <v>51</v>
      </c>
      <c r="B55" s="67" t="s">
        <v>132</v>
      </c>
      <c r="C55" s="68">
        <v>1</v>
      </c>
      <c r="D55" s="7" t="s">
        <v>118</v>
      </c>
      <c r="E55" s="68">
        <v>3.9</v>
      </c>
      <c r="F55" s="58">
        <f t="shared" si="2"/>
        <v>3.9</v>
      </c>
      <c r="G55" s="115"/>
      <c r="H55" s="40">
        <v>51</v>
      </c>
      <c r="I55" s="97"/>
      <c r="J55" s="98"/>
      <c r="K55" s="98"/>
      <c r="L55" s="98"/>
      <c r="M55" s="98"/>
      <c r="N55" s="98"/>
    </row>
    <row r="56" spans="1:14" ht="12.75">
      <c r="A56" s="39">
        <v>52</v>
      </c>
      <c r="B56" s="67" t="s">
        <v>133</v>
      </c>
      <c r="C56" s="68">
        <v>25</v>
      </c>
      <c r="D56" s="7" t="s">
        <v>119</v>
      </c>
      <c r="E56" s="68">
        <v>2.9</v>
      </c>
      <c r="F56" s="58">
        <f t="shared" si="2"/>
        <v>72.5</v>
      </c>
      <c r="G56" s="116"/>
      <c r="H56" s="40">
        <v>52</v>
      </c>
      <c r="I56" s="97"/>
      <c r="J56" s="98"/>
      <c r="K56" s="98"/>
      <c r="L56" s="98"/>
      <c r="M56" s="98"/>
      <c r="N56" s="98"/>
    </row>
    <row r="57" spans="1:14" ht="15" customHeight="1">
      <c r="A57" s="39">
        <v>53</v>
      </c>
      <c r="B57" s="67" t="s">
        <v>82</v>
      </c>
      <c r="C57" s="68">
        <v>35</v>
      </c>
      <c r="D57" s="7" t="s">
        <v>118</v>
      </c>
      <c r="E57" s="68">
        <v>0.033</v>
      </c>
      <c r="F57" s="58">
        <f t="shared" si="2"/>
        <v>1.155</v>
      </c>
      <c r="H57" s="40">
        <v>53</v>
      </c>
      <c r="I57" s="97"/>
      <c r="J57" s="98"/>
      <c r="K57" s="98"/>
      <c r="L57" s="98"/>
      <c r="M57" s="98"/>
      <c r="N57" s="98"/>
    </row>
    <row r="58" spans="1:14" ht="12.75">
      <c r="A58" s="39">
        <v>54</v>
      </c>
      <c r="B58" s="67" t="s">
        <v>83</v>
      </c>
      <c r="C58" s="68">
        <v>6</v>
      </c>
      <c r="D58" s="7" t="s">
        <v>118</v>
      </c>
      <c r="E58" s="68">
        <v>0.09</v>
      </c>
      <c r="F58" s="58">
        <f t="shared" si="2"/>
        <v>0.54</v>
      </c>
      <c r="H58" s="40">
        <v>54</v>
      </c>
      <c r="I58" s="97"/>
      <c r="J58" s="98"/>
      <c r="K58" s="98"/>
      <c r="L58" s="98"/>
      <c r="M58" s="98"/>
      <c r="N58" s="98"/>
    </row>
    <row r="59" spans="1:14" ht="12.75">
      <c r="A59" s="39">
        <v>55</v>
      </c>
      <c r="B59" s="67" t="s">
        <v>114</v>
      </c>
      <c r="C59" s="68">
        <v>2</v>
      </c>
      <c r="D59" s="7" t="s">
        <v>118</v>
      </c>
      <c r="E59" s="68">
        <v>0.5</v>
      </c>
      <c r="F59" s="58">
        <f t="shared" si="2"/>
        <v>1</v>
      </c>
      <c r="H59" s="40">
        <v>55</v>
      </c>
      <c r="I59" s="97"/>
      <c r="J59" s="98"/>
      <c r="K59" s="98"/>
      <c r="L59" s="98"/>
      <c r="M59" s="98"/>
      <c r="N59" s="98"/>
    </row>
    <row r="60" spans="1:14" ht="12.75">
      <c r="A60" s="39">
        <v>56</v>
      </c>
      <c r="B60" s="67" t="s">
        <v>84</v>
      </c>
      <c r="C60" s="68">
        <v>1</v>
      </c>
      <c r="D60" s="7" t="s">
        <v>118</v>
      </c>
      <c r="E60" s="68">
        <v>0.78</v>
      </c>
      <c r="F60" s="58">
        <f t="shared" si="2"/>
        <v>0.78</v>
      </c>
      <c r="H60" s="40">
        <v>56</v>
      </c>
      <c r="I60" s="97"/>
      <c r="J60" s="98"/>
      <c r="K60" s="98"/>
      <c r="L60" s="98"/>
      <c r="M60" s="98"/>
      <c r="N60" s="98"/>
    </row>
    <row r="61" spans="1:14" ht="12.75">
      <c r="A61" s="39">
        <v>58</v>
      </c>
      <c r="B61" s="67" t="s">
        <v>85</v>
      </c>
      <c r="C61" s="68">
        <v>2</v>
      </c>
      <c r="D61" s="7" t="s">
        <v>118</v>
      </c>
      <c r="E61" s="68">
        <v>3</v>
      </c>
      <c r="F61" s="58">
        <f t="shared" si="2"/>
        <v>6</v>
      </c>
      <c r="H61" s="40">
        <v>58</v>
      </c>
      <c r="I61" s="97"/>
      <c r="J61" s="98"/>
      <c r="K61" s="98"/>
      <c r="L61" s="98"/>
      <c r="M61" s="98"/>
      <c r="N61" s="98"/>
    </row>
    <row r="62" spans="1:14" ht="12.75">
      <c r="A62" s="39">
        <v>59</v>
      </c>
      <c r="B62" s="67" t="s">
        <v>110</v>
      </c>
      <c r="C62" s="68">
        <v>4</v>
      </c>
      <c r="D62" s="7" t="s">
        <v>118</v>
      </c>
      <c r="E62" s="68">
        <v>1</v>
      </c>
      <c r="F62" s="58">
        <f t="shared" si="2"/>
        <v>4</v>
      </c>
      <c r="H62" s="40">
        <v>59</v>
      </c>
      <c r="I62" s="99"/>
      <c r="J62" s="100"/>
      <c r="K62" s="100"/>
      <c r="L62" s="100"/>
      <c r="M62" s="100"/>
      <c r="N62" s="100"/>
    </row>
    <row r="63" spans="1:14" ht="12.75">
      <c r="A63" s="39">
        <v>60</v>
      </c>
      <c r="B63" s="67" t="s">
        <v>93</v>
      </c>
      <c r="C63" s="68">
        <v>1</v>
      </c>
      <c r="D63" s="7" t="s">
        <v>118</v>
      </c>
      <c r="E63" s="68">
        <v>0.9</v>
      </c>
      <c r="F63" s="58">
        <f t="shared" si="2"/>
        <v>0.9</v>
      </c>
      <c r="H63" s="40">
        <v>60</v>
      </c>
      <c r="I63" s="69"/>
      <c r="J63" s="69"/>
      <c r="K63" s="69"/>
      <c r="L63" s="69"/>
      <c r="M63" s="69"/>
      <c r="N63" s="22">
        <f>L63*J63</f>
        <v>0</v>
      </c>
    </row>
    <row r="64" spans="1:14" ht="13.5" thickBot="1">
      <c r="A64" s="86" t="s">
        <v>20</v>
      </c>
      <c r="B64" s="86"/>
      <c r="C64" s="86"/>
      <c r="D64" s="86"/>
      <c r="E64" s="86"/>
      <c r="F64" s="71">
        <f>SUM(F37:F63)+F27</f>
        <v>2205.314</v>
      </c>
      <c r="H64" s="40"/>
      <c r="I64" s="86" t="s">
        <v>21</v>
      </c>
      <c r="J64" s="86"/>
      <c r="K64" s="86"/>
      <c r="L64" s="86"/>
      <c r="M64" s="69"/>
      <c r="N64" s="71">
        <f>SUM(N37:N63)+N27</f>
        <v>2143.5682600000005</v>
      </c>
    </row>
    <row r="65" spans="1:14" ht="13.5" thickBot="1">
      <c r="A65" s="87" t="s">
        <v>40</v>
      </c>
      <c r="B65" s="88"/>
      <c r="C65" s="88"/>
      <c r="D65" s="88"/>
      <c r="E65" s="88"/>
      <c r="F65" s="88"/>
      <c r="G65" s="89"/>
      <c r="H65" s="88"/>
      <c r="I65" s="88"/>
      <c r="J65" s="88"/>
      <c r="K65" s="88"/>
      <c r="L65" s="88"/>
      <c r="M65" s="88"/>
      <c r="N65" s="90"/>
    </row>
  </sheetData>
  <sheetProtection/>
  <mergeCells count="23">
    <mergeCell ref="A1:N1"/>
    <mergeCell ref="A2:N2"/>
    <mergeCell ref="A3:A4"/>
    <mergeCell ref="B3:F3"/>
    <mergeCell ref="G3:G21"/>
    <mergeCell ref="H3:H4"/>
    <mergeCell ref="I3:N3"/>
    <mergeCell ref="A27:E27"/>
    <mergeCell ref="I27:L27"/>
    <mergeCell ref="A32:N32"/>
    <mergeCell ref="A33:N33"/>
    <mergeCell ref="A34:A35"/>
    <mergeCell ref="B34:F34"/>
    <mergeCell ref="G34:G56"/>
    <mergeCell ref="A28:N28"/>
    <mergeCell ref="H34:H35"/>
    <mergeCell ref="I34:N34"/>
    <mergeCell ref="A64:E64"/>
    <mergeCell ref="I64:L64"/>
    <mergeCell ref="A65:N65"/>
    <mergeCell ref="I43:N51"/>
    <mergeCell ref="I52:N62"/>
    <mergeCell ref="I42:N42"/>
  </mergeCells>
  <printOptions/>
  <pageMargins left="0.7" right="0.7" top="0.75" bottom="0.75" header="0.3" footer="0.3"/>
  <pageSetup horizontalDpi="600" verticalDpi="600" orientation="landscape" paperSize="9" scale="75" r:id="rId1"/>
  <rowBreaks count="2" manualBreakCount="2">
    <brk id="31" max="13" man="1"/>
    <brk id="65" max="13" man="1"/>
  </rowBreaks>
</worksheet>
</file>

<file path=xl/worksheets/sheet2.xml><?xml version="1.0" encoding="utf-8"?>
<worksheet xmlns="http://schemas.openxmlformats.org/spreadsheetml/2006/main" xmlns:r="http://schemas.openxmlformats.org/officeDocument/2006/relationships">
  <sheetPr>
    <tabColor indexed="10"/>
  </sheetPr>
  <dimension ref="A1:N38"/>
  <sheetViews>
    <sheetView view="pageBreakPreview" zoomScale="85" zoomScaleSheetLayoutView="85" zoomScalePageLayoutView="0" workbookViewId="0" topLeftCell="A1">
      <selection activeCell="L35" sqref="L35"/>
    </sheetView>
  </sheetViews>
  <sheetFormatPr defaultColWidth="9.140625" defaultRowHeight="15"/>
  <cols>
    <col min="1" max="1" width="4.00390625" style="8" customWidth="1"/>
    <col min="2" max="2" width="20.8515625" style="8" customWidth="1"/>
    <col min="3" max="3" width="12.421875" style="8" customWidth="1"/>
    <col min="4" max="4" width="7.00390625" style="8" customWidth="1"/>
    <col min="5" max="5" width="10.7109375" style="8" customWidth="1"/>
    <col min="6" max="6" width="12.7109375" style="8" customWidth="1"/>
    <col min="7" max="7" width="3.57421875" style="8" customWidth="1"/>
    <col min="8" max="8" width="4.7109375" style="8" customWidth="1"/>
    <col min="9" max="9" width="19.00390625" style="8" customWidth="1"/>
    <col min="10" max="10" width="10.7109375" style="8" customWidth="1"/>
    <col min="11" max="11" width="7.00390625" style="8" customWidth="1"/>
    <col min="12" max="12" width="12.8515625" style="8" customWidth="1"/>
    <col min="13" max="13" width="9.7109375" style="8" bestFit="1" customWidth="1"/>
    <col min="14" max="14" width="15.57421875" style="8" customWidth="1"/>
    <col min="15" max="16384" width="9.140625" style="36" customWidth="1"/>
  </cols>
  <sheetData>
    <row r="1" spans="1:14" ht="31.5" customHeight="1">
      <c r="A1" s="146" t="s">
        <v>150</v>
      </c>
      <c r="B1" s="147"/>
      <c r="C1" s="147"/>
      <c r="D1" s="147"/>
      <c r="E1" s="147"/>
      <c r="F1" s="147"/>
      <c r="G1" s="147"/>
      <c r="H1" s="147"/>
      <c r="I1" s="147"/>
      <c r="J1" s="147"/>
      <c r="K1" s="147"/>
      <c r="L1" s="147"/>
      <c r="M1" s="147"/>
      <c r="N1" s="148"/>
    </row>
    <row r="2" spans="1:14" s="37" customFormat="1" ht="15">
      <c r="A2" s="108" t="s">
        <v>49</v>
      </c>
      <c r="B2" s="109"/>
      <c r="C2" s="109"/>
      <c r="D2" s="109"/>
      <c r="E2" s="109"/>
      <c r="F2" s="109"/>
      <c r="G2" s="109"/>
      <c r="H2" s="109"/>
      <c r="I2" s="109"/>
      <c r="J2" s="109"/>
      <c r="K2" s="109"/>
      <c r="L2" s="109"/>
      <c r="M2" s="110"/>
      <c r="N2" s="111"/>
    </row>
    <row r="3" spans="1:14" ht="15" customHeight="1">
      <c r="A3" s="112" t="s">
        <v>4</v>
      </c>
      <c r="B3" s="113" t="s">
        <v>0</v>
      </c>
      <c r="C3" s="113"/>
      <c r="D3" s="113"/>
      <c r="E3" s="113"/>
      <c r="F3" s="113"/>
      <c r="G3" s="121"/>
      <c r="H3" s="121" t="s">
        <v>4</v>
      </c>
      <c r="I3" s="113" t="s">
        <v>39</v>
      </c>
      <c r="J3" s="113"/>
      <c r="K3" s="113"/>
      <c r="L3" s="113"/>
      <c r="M3" s="122"/>
      <c r="N3" s="123"/>
    </row>
    <row r="4" spans="1:14" ht="51">
      <c r="A4" s="112"/>
      <c r="B4" s="40" t="s">
        <v>5</v>
      </c>
      <c r="C4" s="7" t="s">
        <v>54</v>
      </c>
      <c r="D4" s="7" t="s">
        <v>55</v>
      </c>
      <c r="E4" s="7" t="s">
        <v>2</v>
      </c>
      <c r="F4" s="7" t="s">
        <v>6</v>
      </c>
      <c r="G4" s="121"/>
      <c r="H4" s="121"/>
      <c r="I4" s="40" t="s">
        <v>5</v>
      </c>
      <c r="J4" s="7" t="s">
        <v>54</v>
      </c>
      <c r="K4" s="7" t="s">
        <v>55</v>
      </c>
      <c r="L4" s="7" t="s">
        <v>42</v>
      </c>
      <c r="M4" s="33" t="s">
        <v>44</v>
      </c>
      <c r="N4" s="22" t="s">
        <v>45</v>
      </c>
    </row>
    <row r="5" spans="1:14" ht="15">
      <c r="A5" s="39"/>
      <c r="B5" s="21" t="s">
        <v>31</v>
      </c>
      <c r="C5" s="7"/>
      <c r="D5" s="7"/>
      <c r="E5" s="7"/>
      <c r="F5" s="7"/>
      <c r="G5" s="121"/>
      <c r="H5" s="40"/>
      <c r="I5" s="21" t="s">
        <v>31</v>
      </c>
      <c r="J5" s="7"/>
      <c r="K5" s="7"/>
      <c r="L5" s="7"/>
      <c r="M5" s="33"/>
      <c r="N5" s="22"/>
    </row>
    <row r="6" spans="1:14" ht="15">
      <c r="A6" s="39">
        <v>1</v>
      </c>
      <c r="B6" s="7" t="s">
        <v>137</v>
      </c>
      <c r="C6" s="7">
        <v>2</v>
      </c>
      <c r="D6" s="7" t="s">
        <v>98</v>
      </c>
      <c r="E6" s="7">
        <v>14.24</v>
      </c>
      <c r="F6" s="7">
        <f>32*C6*E6</f>
        <v>911.36</v>
      </c>
      <c r="G6" s="121"/>
      <c r="H6" s="40">
        <v>1</v>
      </c>
      <c r="I6" s="7"/>
      <c r="J6" s="7"/>
      <c r="K6" s="7"/>
      <c r="L6" s="7"/>
      <c r="M6" s="33"/>
      <c r="N6" s="22"/>
    </row>
    <row r="7" spans="1:14" ht="15" customHeight="1">
      <c r="A7" s="39">
        <v>2</v>
      </c>
      <c r="B7" s="7"/>
      <c r="C7" s="7"/>
      <c r="D7" s="7"/>
      <c r="E7" s="7"/>
      <c r="F7" s="7">
        <f aca="true" t="shared" si="0" ref="F7:F26">E7*C7</f>
        <v>0</v>
      </c>
      <c r="G7" s="121"/>
      <c r="H7" s="40">
        <v>2</v>
      </c>
      <c r="I7" s="7"/>
      <c r="J7" s="7"/>
      <c r="K7" s="7"/>
      <c r="L7" s="7"/>
      <c r="M7" s="33"/>
      <c r="N7" s="22"/>
    </row>
    <row r="8" spans="1:14" ht="15">
      <c r="A8" s="39">
        <v>3</v>
      </c>
      <c r="B8" s="7"/>
      <c r="C8" s="7"/>
      <c r="D8" s="7"/>
      <c r="E8" s="7"/>
      <c r="F8" s="7">
        <f t="shared" si="0"/>
        <v>0</v>
      </c>
      <c r="G8" s="121"/>
      <c r="H8" s="40">
        <v>3</v>
      </c>
      <c r="I8" s="7"/>
      <c r="J8" s="7"/>
      <c r="K8" s="7"/>
      <c r="L8" s="7"/>
      <c r="M8" s="33"/>
      <c r="N8" s="22"/>
    </row>
    <row r="9" spans="1:14" ht="15">
      <c r="A9" s="39" t="s">
        <v>3</v>
      </c>
      <c r="B9" s="7"/>
      <c r="C9" s="7"/>
      <c r="D9" s="7"/>
      <c r="E9" s="7"/>
      <c r="F9" s="7">
        <f t="shared" si="0"/>
        <v>0</v>
      </c>
      <c r="G9" s="121"/>
      <c r="H9" s="40" t="s">
        <v>3</v>
      </c>
      <c r="I9" s="7"/>
      <c r="J9" s="7"/>
      <c r="K9" s="7"/>
      <c r="L9" s="7"/>
      <c r="M9" s="33"/>
      <c r="N9" s="22"/>
    </row>
    <row r="10" spans="1:14" ht="15">
      <c r="A10" s="39" t="s">
        <v>3</v>
      </c>
      <c r="B10" s="7"/>
      <c r="C10" s="7"/>
      <c r="D10" s="7"/>
      <c r="E10" s="7"/>
      <c r="F10" s="7">
        <f aca="true" t="shared" si="1" ref="F10:F15">F32*D32</f>
        <v>0</v>
      </c>
      <c r="G10" s="121"/>
      <c r="H10" s="40" t="s">
        <v>3</v>
      </c>
      <c r="I10" s="7"/>
      <c r="J10" s="7"/>
      <c r="K10" s="7"/>
      <c r="L10" s="7"/>
      <c r="M10" s="33"/>
      <c r="N10" s="22"/>
    </row>
    <row r="11" spans="1:14" ht="15.75" customHeight="1">
      <c r="A11" s="39" t="s">
        <v>3</v>
      </c>
      <c r="B11" s="7"/>
      <c r="C11" s="7"/>
      <c r="D11" s="7"/>
      <c r="E11" s="7"/>
      <c r="F11" s="7">
        <f t="shared" si="1"/>
        <v>0</v>
      </c>
      <c r="G11" s="121"/>
      <c r="H11" s="40" t="s">
        <v>3</v>
      </c>
      <c r="I11" s="7"/>
      <c r="J11" s="7"/>
      <c r="K11" s="7"/>
      <c r="L11" s="7"/>
      <c r="M11" s="33"/>
      <c r="N11" s="22"/>
    </row>
    <row r="12" spans="1:14" ht="15.75" customHeight="1">
      <c r="A12" s="39" t="s">
        <v>3</v>
      </c>
      <c r="B12" s="7"/>
      <c r="C12" s="7"/>
      <c r="D12" s="7"/>
      <c r="E12" s="7"/>
      <c r="F12" s="7">
        <f t="shared" si="1"/>
        <v>0</v>
      </c>
      <c r="G12" s="121"/>
      <c r="H12" s="40" t="s">
        <v>3</v>
      </c>
      <c r="I12" s="7"/>
      <c r="J12" s="7"/>
      <c r="K12" s="7"/>
      <c r="L12" s="7"/>
      <c r="M12" s="33"/>
      <c r="N12" s="22"/>
    </row>
    <row r="13" spans="1:14" ht="15">
      <c r="A13" s="39" t="s">
        <v>3</v>
      </c>
      <c r="B13" s="7"/>
      <c r="C13" s="7"/>
      <c r="D13" s="7"/>
      <c r="E13" s="7"/>
      <c r="F13" s="7">
        <f t="shared" si="1"/>
        <v>0</v>
      </c>
      <c r="G13" s="121"/>
      <c r="H13" s="40" t="s">
        <v>3</v>
      </c>
      <c r="I13" s="7"/>
      <c r="J13" s="7"/>
      <c r="K13" s="7"/>
      <c r="L13" s="7"/>
      <c r="M13" s="33"/>
      <c r="N13" s="22"/>
    </row>
    <row r="14" spans="1:14" ht="15">
      <c r="A14" s="39" t="s">
        <v>3</v>
      </c>
      <c r="B14" s="7"/>
      <c r="C14" s="7"/>
      <c r="D14" s="7"/>
      <c r="E14" s="7"/>
      <c r="F14" s="7">
        <f t="shared" si="1"/>
        <v>0</v>
      </c>
      <c r="G14" s="121"/>
      <c r="H14" s="40" t="s">
        <v>3</v>
      </c>
      <c r="I14" s="7"/>
      <c r="J14" s="7"/>
      <c r="K14" s="7"/>
      <c r="L14" s="7"/>
      <c r="M14" s="33"/>
      <c r="N14" s="22"/>
    </row>
    <row r="15" spans="1:14" ht="15">
      <c r="A15" s="39" t="s">
        <v>3</v>
      </c>
      <c r="B15" s="7"/>
      <c r="C15" s="7"/>
      <c r="D15" s="7"/>
      <c r="E15" s="7"/>
      <c r="F15" s="7">
        <f t="shared" si="1"/>
        <v>0</v>
      </c>
      <c r="G15" s="121"/>
      <c r="H15" s="40" t="s">
        <v>3</v>
      </c>
      <c r="I15" s="7"/>
      <c r="J15" s="7"/>
      <c r="K15" s="7"/>
      <c r="L15" s="7"/>
      <c r="M15" s="33"/>
      <c r="N15" s="22"/>
    </row>
    <row r="16" spans="1:14" ht="15">
      <c r="A16" s="39"/>
      <c r="B16" s="21" t="s">
        <v>32</v>
      </c>
      <c r="C16" s="7"/>
      <c r="D16" s="7"/>
      <c r="E16" s="7"/>
      <c r="F16" s="7">
        <f t="shared" si="0"/>
        <v>0</v>
      </c>
      <c r="G16" s="121"/>
      <c r="H16" s="40"/>
      <c r="I16" s="21" t="s">
        <v>32</v>
      </c>
      <c r="J16" s="7"/>
      <c r="K16" s="7"/>
      <c r="L16" s="7"/>
      <c r="M16" s="33"/>
      <c r="N16" s="22"/>
    </row>
    <row r="17" spans="1:14" ht="15">
      <c r="A17" s="39">
        <v>1</v>
      </c>
      <c r="B17" s="7" t="s">
        <v>136</v>
      </c>
      <c r="C17" s="7">
        <v>1</v>
      </c>
      <c r="D17" s="7" t="s">
        <v>128</v>
      </c>
      <c r="E17" s="7">
        <v>58</v>
      </c>
      <c r="F17" s="7">
        <f t="shared" si="0"/>
        <v>58</v>
      </c>
      <c r="G17" s="121"/>
      <c r="H17" s="40">
        <v>1</v>
      </c>
      <c r="I17" s="7"/>
      <c r="J17" s="7"/>
      <c r="K17" s="7"/>
      <c r="L17" s="7"/>
      <c r="M17" s="33"/>
      <c r="N17" s="22"/>
    </row>
    <row r="18" spans="1:14" ht="15">
      <c r="A18" s="39">
        <v>2</v>
      </c>
      <c r="B18" s="7"/>
      <c r="C18" s="7"/>
      <c r="D18" s="7"/>
      <c r="E18" s="7"/>
      <c r="F18" s="7">
        <f t="shared" si="0"/>
        <v>0</v>
      </c>
      <c r="G18" s="121"/>
      <c r="H18" s="40">
        <v>2</v>
      </c>
      <c r="I18" s="7"/>
      <c r="J18" s="7"/>
      <c r="K18" s="7"/>
      <c r="L18" s="7"/>
      <c r="M18" s="33"/>
      <c r="N18" s="22"/>
    </row>
    <row r="19" spans="1:14" ht="15">
      <c r="A19" s="39">
        <v>3</v>
      </c>
      <c r="B19" s="7"/>
      <c r="C19" s="7"/>
      <c r="D19" s="7"/>
      <c r="E19" s="7"/>
      <c r="F19" s="7">
        <f t="shared" si="0"/>
        <v>0</v>
      </c>
      <c r="G19" s="121"/>
      <c r="H19" s="40">
        <v>3</v>
      </c>
      <c r="I19" s="7"/>
      <c r="N19" s="22"/>
    </row>
    <row r="20" spans="1:14" ht="15">
      <c r="A20" s="39" t="s">
        <v>3</v>
      </c>
      <c r="B20" s="7"/>
      <c r="C20" s="7"/>
      <c r="D20" s="7"/>
      <c r="E20" s="7"/>
      <c r="F20" s="7">
        <f t="shared" si="0"/>
        <v>0</v>
      </c>
      <c r="G20" s="121"/>
      <c r="H20" s="40" t="s">
        <v>3</v>
      </c>
      <c r="I20" s="7"/>
      <c r="N20" s="22"/>
    </row>
    <row r="21" spans="1:14" ht="15">
      <c r="A21" s="39" t="s">
        <v>3</v>
      </c>
      <c r="B21" s="7"/>
      <c r="C21" s="7"/>
      <c r="D21" s="7"/>
      <c r="E21" s="7"/>
      <c r="F21" s="7">
        <f t="shared" si="0"/>
        <v>0</v>
      </c>
      <c r="G21" s="121"/>
      <c r="H21" s="40" t="s">
        <v>3</v>
      </c>
      <c r="I21" s="7"/>
      <c r="N21" s="22"/>
    </row>
    <row r="22" spans="1:14" ht="15">
      <c r="A22" s="39" t="s">
        <v>3</v>
      </c>
      <c r="B22" s="7"/>
      <c r="C22" s="7"/>
      <c r="D22" s="7"/>
      <c r="E22" s="7"/>
      <c r="F22" s="7">
        <f t="shared" si="0"/>
        <v>0</v>
      </c>
      <c r="G22" s="121"/>
      <c r="H22" s="40" t="s">
        <v>3</v>
      </c>
      <c r="I22" s="7"/>
      <c r="N22" s="22"/>
    </row>
    <row r="23" spans="1:14" ht="15">
      <c r="A23" s="39" t="s">
        <v>3</v>
      </c>
      <c r="B23" s="7"/>
      <c r="C23" s="7"/>
      <c r="D23" s="7"/>
      <c r="E23" s="7"/>
      <c r="F23" s="7">
        <f t="shared" si="0"/>
        <v>0</v>
      </c>
      <c r="G23" s="121"/>
      <c r="H23" s="40" t="s">
        <v>3</v>
      </c>
      <c r="I23" s="7"/>
      <c r="N23" s="22"/>
    </row>
    <row r="24" spans="1:14" ht="15">
      <c r="A24" s="39" t="s">
        <v>3</v>
      </c>
      <c r="B24" s="7"/>
      <c r="C24" s="7"/>
      <c r="D24" s="7"/>
      <c r="E24" s="7"/>
      <c r="F24" s="7">
        <f t="shared" si="0"/>
        <v>0</v>
      </c>
      <c r="G24" s="121"/>
      <c r="H24" s="40" t="s">
        <v>3</v>
      </c>
      <c r="I24" s="7"/>
      <c r="N24" s="22"/>
    </row>
    <row r="25" spans="1:14" ht="15">
      <c r="A25" s="39" t="s">
        <v>3</v>
      </c>
      <c r="B25" s="7"/>
      <c r="C25" s="7"/>
      <c r="D25" s="7"/>
      <c r="E25" s="7"/>
      <c r="F25" s="7">
        <f t="shared" si="0"/>
        <v>0</v>
      </c>
      <c r="G25" s="121"/>
      <c r="H25" s="40" t="s">
        <v>3</v>
      </c>
      <c r="I25" s="7"/>
      <c r="J25" s="7"/>
      <c r="K25" s="7"/>
      <c r="L25" s="7"/>
      <c r="M25" s="33"/>
      <c r="N25" s="22"/>
    </row>
    <row r="26" spans="1:14" ht="15">
      <c r="A26" s="39" t="s">
        <v>3</v>
      </c>
      <c r="B26" s="7"/>
      <c r="C26" s="7"/>
      <c r="D26" s="7"/>
      <c r="E26" s="7"/>
      <c r="F26" s="7">
        <f t="shared" si="0"/>
        <v>0</v>
      </c>
      <c r="G26" s="121"/>
      <c r="H26" s="40" t="s">
        <v>3</v>
      </c>
      <c r="I26" s="7"/>
      <c r="J26" s="7"/>
      <c r="K26" s="7"/>
      <c r="L26" s="7"/>
      <c r="M26" s="33"/>
      <c r="N26" s="22"/>
    </row>
    <row r="27" spans="1:14" ht="15.75" thickBot="1">
      <c r="A27" s="145" t="s">
        <v>56</v>
      </c>
      <c r="B27" s="86"/>
      <c r="C27" s="86"/>
      <c r="D27" s="86"/>
      <c r="E27" s="86"/>
      <c r="F27" s="7">
        <f>SUM(F6:F26)</f>
        <v>969.36</v>
      </c>
      <c r="G27" s="121"/>
      <c r="H27" s="40"/>
      <c r="I27" s="86" t="s">
        <v>57</v>
      </c>
      <c r="J27" s="86"/>
      <c r="K27" s="86"/>
      <c r="L27" s="86"/>
      <c r="M27" s="34"/>
      <c r="N27" s="22"/>
    </row>
    <row r="28" spans="1:14" ht="15.75" thickBot="1">
      <c r="A28" s="141" t="s">
        <v>40</v>
      </c>
      <c r="B28" s="142"/>
      <c r="C28" s="142"/>
      <c r="D28" s="142"/>
      <c r="E28" s="142"/>
      <c r="F28" s="142"/>
      <c r="G28" s="142"/>
      <c r="H28" s="142"/>
      <c r="I28" s="142"/>
      <c r="J28" s="142"/>
      <c r="K28" s="142"/>
      <c r="L28" s="142"/>
      <c r="M28" s="142"/>
      <c r="N28" s="143"/>
    </row>
    <row r="30" spans="2:10" ht="40.5" customHeight="1">
      <c r="B30" s="144"/>
      <c r="C30" s="138"/>
      <c r="D30" s="138"/>
      <c r="E30" s="138"/>
      <c r="F30" s="138"/>
      <c r="G30" s="138"/>
      <c r="H30" s="138"/>
      <c r="I30" s="138"/>
      <c r="J30" s="138"/>
    </row>
    <row r="31" spans="1:14" s="60" customFormat="1" ht="18.75" customHeight="1">
      <c r="A31" s="59"/>
      <c r="B31" s="138"/>
      <c r="C31" s="138"/>
      <c r="D31" s="138"/>
      <c r="E31" s="138"/>
      <c r="F31" s="138"/>
      <c r="G31" s="138"/>
      <c r="H31" s="138"/>
      <c r="I31" s="138"/>
      <c r="J31" s="138"/>
      <c r="K31" s="59"/>
      <c r="L31" s="59"/>
      <c r="M31" s="59"/>
      <c r="N31" s="59"/>
    </row>
    <row r="32" spans="2:10" ht="15" customHeight="1">
      <c r="B32" s="84"/>
      <c r="C32" s="139"/>
      <c r="D32" s="139"/>
      <c r="E32" s="139"/>
      <c r="F32" s="139"/>
      <c r="G32" s="139"/>
      <c r="H32" s="139"/>
      <c r="I32" s="139"/>
      <c r="J32" s="139"/>
    </row>
    <row r="33" spans="2:10" ht="15">
      <c r="B33" s="84"/>
      <c r="C33" s="139"/>
      <c r="D33" s="139"/>
      <c r="E33" s="139"/>
      <c r="F33" s="139"/>
      <c r="G33" s="139"/>
      <c r="H33" s="139"/>
      <c r="I33" s="139"/>
      <c r="J33" s="139"/>
    </row>
    <row r="34" spans="2:10" ht="15">
      <c r="B34" s="84"/>
      <c r="C34" s="139"/>
      <c r="D34" s="139"/>
      <c r="E34" s="139"/>
      <c r="F34" s="139"/>
      <c r="G34" s="139"/>
      <c r="H34" s="139"/>
      <c r="I34" s="139"/>
      <c r="J34" s="139"/>
    </row>
    <row r="35" spans="2:10" ht="15">
      <c r="B35" s="84"/>
      <c r="C35" s="139"/>
      <c r="D35" s="139"/>
      <c r="E35" s="139"/>
      <c r="F35" s="139"/>
      <c r="G35" s="139"/>
      <c r="H35" s="139"/>
      <c r="I35" s="139"/>
      <c r="J35" s="139"/>
    </row>
    <row r="36" spans="2:10" ht="13.5" customHeight="1">
      <c r="B36" s="84"/>
      <c r="C36" s="139"/>
      <c r="D36" s="139"/>
      <c r="E36" s="139"/>
      <c r="F36" s="139"/>
      <c r="G36" s="139"/>
      <c r="H36" s="139"/>
      <c r="I36" s="139"/>
      <c r="J36" s="139"/>
    </row>
    <row r="37" spans="2:10" ht="15" hidden="1">
      <c r="B37" s="84"/>
      <c r="C37" s="139"/>
      <c r="D37" s="139"/>
      <c r="E37" s="139"/>
      <c r="F37" s="139"/>
      <c r="G37" s="139"/>
      <c r="H37" s="139"/>
      <c r="I37" s="139"/>
      <c r="J37" s="139"/>
    </row>
    <row r="38" spans="2:10" ht="36.75" customHeight="1">
      <c r="B38" s="85"/>
      <c r="C38" s="140"/>
      <c r="D38" s="140"/>
      <c r="E38" s="140"/>
      <c r="F38" s="140"/>
      <c r="G38" s="140"/>
      <c r="H38" s="140"/>
      <c r="I38" s="140"/>
      <c r="J38" s="140"/>
    </row>
  </sheetData>
  <sheetProtection/>
  <mergeCells count="14">
    <mergeCell ref="G3:G27"/>
    <mergeCell ref="A27:E27"/>
    <mergeCell ref="I27:L27"/>
    <mergeCell ref="A1:N1"/>
    <mergeCell ref="B31:J31"/>
    <mergeCell ref="C32:J37"/>
    <mergeCell ref="C38:J38"/>
    <mergeCell ref="A28:N28"/>
    <mergeCell ref="A2:N2"/>
    <mergeCell ref="A3:A4"/>
    <mergeCell ref="B3:F3"/>
    <mergeCell ref="H3:H4"/>
    <mergeCell ref="B30:J30"/>
    <mergeCell ref="I3:N3"/>
  </mergeCells>
  <printOptions/>
  <pageMargins left="0.7" right="0.7" top="0.75" bottom="0.75" header="0.3" footer="0.3"/>
  <pageSetup horizontalDpi="600" verticalDpi="600" orientation="landscape" paperSize="9" scale="72" r:id="rId1"/>
  <rowBreaks count="1" manualBreakCount="1">
    <brk id="42" max="13" man="1"/>
  </rowBreaks>
</worksheet>
</file>

<file path=xl/worksheets/sheet3.xml><?xml version="1.0" encoding="utf-8"?>
<worksheet xmlns="http://schemas.openxmlformats.org/spreadsheetml/2006/main" xmlns:r="http://schemas.openxmlformats.org/officeDocument/2006/relationships">
  <sheetPr>
    <tabColor indexed="13"/>
  </sheetPr>
  <dimension ref="A1:P43"/>
  <sheetViews>
    <sheetView view="pageBreakPreview" zoomScaleSheetLayoutView="100" zoomScalePageLayoutView="0" workbookViewId="0" topLeftCell="B19">
      <selection activeCell="C13" sqref="C13"/>
    </sheetView>
  </sheetViews>
  <sheetFormatPr defaultColWidth="9.140625" defaultRowHeight="15"/>
  <cols>
    <col min="1" max="1" width="5.7109375" style="6" customWidth="1"/>
    <col min="2" max="2" width="19.140625" style="17" customWidth="1"/>
    <col min="3" max="3" width="14.57421875" style="6" customWidth="1"/>
    <col min="4" max="4" width="7.00390625" style="6" customWidth="1"/>
    <col min="5" max="5" width="13.00390625" style="6" customWidth="1"/>
    <col min="6" max="6" width="12.7109375" style="6" customWidth="1"/>
    <col min="7" max="7" width="2.28125" style="6" customWidth="1"/>
    <col min="8" max="8" width="5.7109375" style="6" customWidth="1"/>
    <col min="9" max="9" width="17.7109375" style="6" customWidth="1"/>
    <col min="10" max="10" width="13.28125" style="6" customWidth="1"/>
    <col min="11" max="11" width="7.00390625" style="6" customWidth="1"/>
    <col min="12" max="12" width="12.57421875" style="6" customWidth="1"/>
    <col min="13" max="13" width="9.7109375" style="6" bestFit="1" customWidth="1"/>
    <col min="14" max="14" width="12.8515625" style="6" customWidth="1"/>
    <col min="15" max="16" width="14.57421875" style="5" customWidth="1"/>
  </cols>
  <sheetData>
    <row r="1" spans="1:16" s="1" customFormat="1" ht="33.75" customHeight="1">
      <c r="A1" s="155" t="s">
        <v>149</v>
      </c>
      <c r="B1" s="156"/>
      <c r="C1" s="156"/>
      <c r="D1" s="156"/>
      <c r="E1" s="156"/>
      <c r="F1" s="156"/>
      <c r="G1" s="156"/>
      <c r="H1" s="156"/>
      <c r="I1" s="156"/>
      <c r="J1" s="156"/>
      <c r="K1" s="156"/>
      <c r="L1" s="156"/>
      <c r="M1" s="157"/>
      <c r="N1" s="158"/>
      <c r="O1" s="3"/>
      <c r="P1" s="3"/>
    </row>
    <row r="2" spans="1:16" s="1" customFormat="1" ht="19.5" customHeight="1">
      <c r="A2" s="161" t="s">
        <v>15</v>
      </c>
      <c r="B2" s="162"/>
      <c r="C2" s="162"/>
      <c r="D2" s="162"/>
      <c r="E2" s="162"/>
      <c r="F2" s="162"/>
      <c r="G2" s="162"/>
      <c r="H2" s="162"/>
      <c r="I2" s="162"/>
      <c r="J2" s="162"/>
      <c r="K2" s="162"/>
      <c r="L2" s="162"/>
      <c r="M2" s="163"/>
      <c r="N2" s="164"/>
      <c r="O2" s="3"/>
      <c r="P2" s="3"/>
    </row>
    <row r="3" spans="1:16" s="1" customFormat="1" ht="12.75">
      <c r="A3" s="165" t="s">
        <v>4</v>
      </c>
      <c r="B3" s="113" t="s">
        <v>0</v>
      </c>
      <c r="C3" s="113"/>
      <c r="D3" s="113"/>
      <c r="E3" s="113"/>
      <c r="F3" s="113"/>
      <c r="G3" s="153"/>
      <c r="H3" s="153" t="s">
        <v>4</v>
      </c>
      <c r="I3" s="113" t="s">
        <v>39</v>
      </c>
      <c r="J3" s="113"/>
      <c r="K3" s="113"/>
      <c r="L3" s="113"/>
      <c r="M3" s="122"/>
      <c r="N3" s="123"/>
      <c r="O3" s="3"/>
      <c r="P3" s="3"/>
    </row>
    <row r="4" spans="1:16" s="1" customFormat="1" ht="36">
      <c r="A4" s="165"/>
      <c r="B4" s="11" t="s">
        <v>7</v>
      </c>
      <c r="C4" s="7" t="s">
        <v>54</v>
      </c>
      <c r="D4" s="7" t="s">
        <v>55</v>
      </c>
      <c r="E4" s="9" t="s">
        <v>2</v>
      </c>
      <c r="F4" s="9" t="s">
        <v>8</v>
      </c>
      <c r="G4" s="153"/>
      <c r="H4" s="153"/>
      <c r="I4" s="18" t="s">
        <v>7</v>
      </c>
      <c r="J4" s="7" t="s">
        <v>54</v>
      </c>
      <c r="K4" s="7" t="s">
        <v>55</v>
      </c>
      <c r="L4" s="9" t="s">
        <v>43</v>
      </c>
      <c r="M4" s="33" t="s">
        <v>44</v>
      </c>
      <c r="N4" s="26" t="s">
        <v>46</v>
      </c>
      <c r="O4" s="3"/>
      <c r="P4" s="3"/>
    </row>
    <row r="5" spans="1:16" s="1" customFormat="1" ht="12">
      <c r="A5" s="27">
        <v>1</v>
      </c>
      <c r="B5" s="63" t="s">
        <v>138</v>
      </c>
      <c r="C5" s="61">
        <v>145</v>
      </c>
      <c r="D5" s="61" t="s">
        <v>139</v>
      </c>
      <c r="E5" s="61">
        <v>0.34</v>
      </c>
      <c r="F5" s="62">
        <f aca="true" t="shared" si="0" ref="F5:F11">C5*E5</f>
        <v>49.300000000000004</v>
      </c>
      <c r="G5" s="153"/>
      <c r="H5" s="18">
        <v>1</v>
      </c>
      <c r="I5" s="9" t="s">
        <v>111</v>
      </c>
      <c r="J5" s="9">
        <v>1</v>
      </c>
      <c r="K5" s="9" t="s">
        <v>112</v>
      </c>
      <c r="L5" s="9">
        <v>36.9</v>
      </c>
      <c r="M5" s="38">
        <v>1</v>
      </c>
      <c r="N5" s="26">
        <f>J5*L5*M5</f>
        <v>36.9</v>
      </c>
      <c r="O5" s="3"/>
      <c r="P5" s="3"/>
    </row>
    <row r="6" spans="1:16" s="1" customFormat="1" ht="12">
      <c r="A6" s="27">
        <v>2</v>
      </c>
      <c r="B6" s="63" t="s">
        <v>140</v>
      </c>
      <c r="C6" s="61">
        <v>0.65</v>
      </c>
      <c r="D6" s="61" t="s">
        <v>112</v>
      </c>
      <c r="E6" s="61">
        <v>9.47</v>
      </c>
      <c r="F6" s="62">
        <f t="shared" si="0"/>
        <v>6.155500000000001</v>
      </c>
      <c r="G6" s="153"/>
      <c r="H6" s="18">
        <v>2</v>
      </c>
      <c r="I6" s="9"/>
      <c r="J6" s="9"/>
      <c r="K6" s="9"/>
      <c r="L6" s="9"/>
      <c r="M6" s="38"/>
      <c r="N6" s="26"/>
      <c r="O6" s="3"/>
      <c r="P6" s="3"/>
    </row>
    <row r="7" spans="1:16" s="1" customFormat="1" ht="24">
      <c r="A7" s="27"/>
      <c r="B7" s="63" t="s">
        <v>141</v>
      </c>
      <c r="C7" s="61">
        <v>0.02</v>
      </c>
      <c r="D7" s="61" t="s">
        <v>142</v>
      </c>
      <c r="E7" s="61">
        <v>46.43</v>
      </c>
      <c r="F7" s="62">
        <f t="shared" si="0"/>
        <v>0.9286</v>
      </c>
      <c r="G7" s="153"/>
      <c r="H7" s="18" t="s">
        <v>3</v>
      </c>
      <c r="I7" s="9"/>
      <c r="J7" s="9"/>
      <c r="K7" s="9"/>
      <c r="L7" s="9"/>
      <c r="M7" s="38"/>
      <c r="N7" s="26"/>
      <c r="O7" s="3"/>
      <c r="P7" s="3"/>
    </row>
    <row r="8" spans="1:16" s="1" customFormat="1" ht="12">
      <c r="A8" s="27"/>
      <c r="B8" s="63" t="s">
        <v>153</v>
      </c>
      <c r="C8" s="61">
        <v>0.07</v>
      </c>
      <c r="D8" s="61" t="s">
        <v>142</v>
      </c>
      <c r="E8" s="61">
        <v>20</v>
      </c>
      <c r="F8" s="62">
        <f t="shared" si="0"/>
        <v>1.4000000000000001</v>
      </c>
      <c r="G8" s="153"/>
      <c r="H8" s="18"/>
      <c r="I8" s="9"/>
      <c r="J8" s="9"/>
      <c r="K8" s="9"/>
      <c r="L8" s="9"/>
      <c r="M8" s="38"/>
      <c r="N8" s="26"/>
      <c r="O8" s="3"/>
      <c r="P8" s="3"/>
    </row>
    <row r="9" spans="1:16" s="1" customFormat="1" ht="12">
      <c r="A9" s="27"/>
      <c r="B9" s="63" t="s">
        <v>154</v>
      </c>
      <c r="C9" s="61">
        <v>1</v>
      </c>
      <c r="D9" s="61" t="s">
        <v>142</v>
      </c>
      <c r="E9" s="61">
        <v>45</v>
      </c>
      <c r="F9" s="62">
        <f t="shared" si="0"/>
        <v>45</v>
      </c>
      <c r="G9" s="153"/>
      <c r="H9" s="18"/>
      <c r="I9" s="9"/>
      <c r="J9" s="9"/>
      <c r="K9" s="9"/>
      <c r="L9" s="9"/>
      <c r="M9" s="38"/>
      <c r="N9" s="26"/>
      <c r="O9" s="3"/>
      <c r="P9" s="3"/>
    </row>
    <row r="10" spans="1:16" s="1" customFormat="1" ht="12">
      <c r="A10" s="27"/>
      <c r="B10" s="63" t="s">
        <v>143</v>
      </c>
      <c r="C10" s="61">
        <v>0.25</v>
      </c>
      <c r="D10" s="61" t="s">
        <v>142</v>
      </c>
      <c r="E10" s="61">
        <v>3.5</v>
      </c>
      <c r="F10" s="62">
        <f t="shared" si="0"/>
        <v>0.875</v>
      </c>
      <c r="G10" s="153"/>
      <c r="H10" s="18"/>
      <c r="I10" s="9"/>
      <c r="J10" s="9"/>
      <c r="K10" s="9"/>
      <c r="L10" s="9"/>
      <c r="M10" s="38"/>
      <c r="N10" s="26"/>
      <c r="O10" s="3"/>
      <c r="P10" s="3"/>
    </row>
    <row r="11" spans="1:16" s="1" customFormat="1" ht="12" customHeight="1">
      <c r="A11" s="81"/>
      <c r="B11" s="11" t="s">
        <v>144</v>
      </c>
      <c r="C11" s="61">
        <v>1.5</v>
      </c>
      <c r="D11" s="61" t="s">
        <v>142</v>
      </c>
      <c r="E11" s="61">
        <v>0.47</v>
      </c>
      <c r="F11" s="62">
        <f t="shared" si="0"/>
        <v>0.705</v>
      </c>
      <c r="G11" s="153"/>
      <c r="H11" s="18"/>
      <c r="I11" s="9"/>
      <c r="J11" s="9"/>
      <c r="K11" s="9"/>
      <c r="L11" s="9"/>
      <c r="M11" s="38"/>
      <c r="N11" s="26"/>
      <c r="O11" s="3"/>
      <c r="P11" s="3"/>
    </row>
    <row r="12" spans="1:16" s="1" customFormat="1" ht="12" customHeight="1">
      <c r="A12" s="28"/>
      <c r="B12" s="11"/>
      <c r="C12" s="9"/>
      <c r="D12" s="9"/>
      <c r="E12" s="9"/>
      <c r="F12" s="9"/>
      <c r="G12" s="153"/>
      <c r="H12" s="18"/>
      <c r="I12" s="9"/>
      <c r="J12" s="9"/>
      <c r="K12" s="9"/>
      <c r="L12" s="9"/>
      <c r="M12" s="38"/>
      <c r="N12" s="26"/>
      <c r="O12" s="3"/>
      <c r="P12" s="3"/>
    </row>
    <row r="13" spans="1:16" s="1" customFormat="1" ht="26.25" customHeight="1">
      <c r="A13" s="28"/>
      <c r="B13" s="11"/>
      <c r="C13" s="9"/>
      <c r="D13" s="9"/>
      <c r="E13" s="9"/>
      <c r="F13" s="82" t="s">
        <v>145</v>
      </c>
      <c r="G13" s="153"/>
      <c r="H13" s="18"/>
      <c r="I13" s="9"/>
      <c r="J13" s="9"/>
      <c r="K13" s="9"/>
      <c r="L13" s="9"/>
      <c r="M13" s="38"/>
      <c r="N13" s="26"/>
      <c r="O13" s="3"/>
      <c r="P13" s="3"/>
    </row>
    <row r="14" spans="1:16" s="1" customFormat="1" ht="10.5" customHeight="1">
      <c r="A14" s="28"/>
      <c r="B14" s="11"/>
      <c r="C14" s="9"/>
      <c r="D14" s="9"/>
      <c r="E14" s="9"/>
      <c r="F14" s="9"/>
      <c r="G14" s="153"/>
      <c r="H14" s="18"/>
      <c r="I14" s="9"/>
      <c r="J14" s="9"/>
      <c r="K14" s="9"/>
      <c r="L14" s="9"/>
      <c r="M14" s="38"/>
      <c r="N14" s="26"/>
      <c r="O14" s="3"/>
      <c r="P14" s="3"/>
    </row>
    <row r="15" spans="1:16" s="1" customFormat="1" ht="12">
      <c r="A15" s="27"/>
      <c r="B15" s="11"/>
      <c r="C15" s="9"/>
      <c r="D15" s="9"/>
      <c r="E15" s="9"/>
      <c r="F15" s="9">
        <f aca="true" t="shared" si="1" ref="F15:F24">E15*C15</f>
        <v>0</v>
      </c>
      <c r="G15" s="153"/>
      <c r="H15" s="18"/>
      <c r="I15" s="9"/>
      <c r="J15" s="9"/>
      <c r="K15" s="9"/>
      <c r="L15" s="9"/>
      <c r="M15" s="38"/>
      <c r="N15" s="26"/>
      <c r="O15" s="3"/>
      <c r="P15" s="3"/>
    </row>
    <row r="16" spans="1:16" s="1" customFormat="1" ht="12">
      <c r="A16" s="27"/>
      <c r="B16" s="11"/>
      <c r="C16" s="9"/>
      <c r="D16" s="9"/>
      <c r="E16" s="9"/>
      <c r="F16" s="9">
        <f t="shared" si="1"/>
        <v>0</v>
      </c>
      <c r="G16" s="153"/>
      <c r="H16" s="18"/>
      <c r="I16" s="9"/>
      <c r="J16" s="9"/>
      <c r="K16" s="9"/>
      <c r="L16" s="9"/>
      <c r="M16" s="38"/>
      <c r="N16" s="26"/>
      <c r="O16" s="3"/>
      <c r="P16" s="3"/>
    </row>
    <row r="17" spans="1:16" s="1" customFormat="1" ht="12">
      <c r="A17" s="28"/>
      <c r="B17" s="11"/>
      <c r="C17" s="9"/>
      <c r="D17" s="9"/>
      <c r="E17" s="9"/>
      <c r="F17" s="9">
        <f t="shared" si="1"/>
        <v>0</v>
      </c>
      <c r="G17" s="153"/>
      <c r="H17" s="9"/>
      <c r="I17" s="9"/>
      <c r="J17" s="9"/>
      <c r="K17" s="9"/>
      <c r="L17" s="9"/>
      <c r="M17" s="38"/>
      <c r="N17" s="26"/>
      <c r="O17" s="3"/>
      <c r="P17" s="3"/>
    </row>
    <row r="18" spans="1:16" s="1" customFormat="1" ht="12">
      <c r="A18" s="28"/>
      <c r="B18" s="11"/>
      <c r="C18" s="9"/>
      <c r="D18" s="9"/>
      <c r="E18" s="9"/>
      <c r="F18" s="9">
        <f t="shared" si="1"/>
        <v>0</v>
      </c>
      <c r="G18" s="153"/>
      <c r="H18" s="9"/>
      <c r="I18" s="9"/>
      <c r="J18" s="9"/>
      <c r="K18" s="9"/>
      <c r="L18" s="9"/>
      <c r="M18" s="38"/>
      <c r="N18" s="26"/>
      <c r="O18" s="3"/>
      <c r="P18" s="3"/>
    </row>
    <row r="19" spans="1:16" s="1" customFormat="1" ht="12">
      <c r="A19" s="28"/>
      <c r="B19" s="11"/>
      <c r="C19" s="9"/>
      <c r="D19" s="9"/>
      <c r="E19" s="9"/>
      <c r="F19" s="9">
        <f t="shared" si="1"/>
        <v>0</v>
      </c>
      <c r="G19" s="153"/>
      <c r="H19" s="9"/>
      <c r="I19" s="9"/>
      <c r="J19" s="9"/>
      <c r="K19" s="9"/>
      <c r="L19" s="9"/>
      <c r="M19" s="38"/>
      <c r="N19" s="26"/>
      <c r="O19" s="3"/>
      <c r="P19" s="3"/>
    </row>
    <row r="20" spans="1:16" s="1" customFormat="1" ht="12">
      <c r="A20" s="28"/>
      <c r="B20" s="11"/>
      <c r="C20" s="9"/>
      <c r="D20" s="9"/>
      <c r="E20" s="9"/>
      <c r="F20" s="9">
        <f t="shared" si="1"/>
        <v>0</v>
      </c>
      <c r="G20" s="153"/>
      <c r="H20" s="9"/>
      <c r="I20" s="9"/>
      <c r="J20" s="9"/>
      <c r="K20" s="9"/>
      <c r="L20" s="9"/>
      <c r="M20" s="38"/>
      <c r="N20" s="26"/>
      <c r="O20" s="3"/>
      <c r="P20" s="3"/>
    </row>
    <row r="21" spans="1:16" s="1" customFormat="1" ht="12">
      <c r="A21" s="28"/>
      <c r="B21" s="11"/>
      <c r="C21" s="9"/>
      <c r="D21" s="9"/>
      <c r="E21" s="9"/>
      <c r="F21" s="9">
        <f t="shared" si="1"/>
        <v>0</v>
      </c>
      <c r="G21" s="153"/>
      <c r="H21" s="9"/>
      <c r="I21" s="9"/>
      <c r="J21" s="9"/>
      <c r="K21" s="9"/>
      <c r="L21" s="9"/>
      <c r="M21" s="38"/>
      <c r="N21" s="26"/>
      <c r="O21" s="3"/>
      <c r="P21" s="3"/>
    </row>
    <row r="22" spans="1:16" s="1" customFormat="1" ht="12">
      <c r="A22" s="28"/>
      <c r="B22" s="11"/>
      <c r="C22" s="9"/>
      <c r="D22" s="9"/>
      <c r="E22" s="9"/>
      <c r="F22" s="9">
        <f t="shared" si="1"/>
        <v>0</v>
      </c>
      <c r="G22" s="153"/>
      <c r="H22" s="9"/>
      <c r="I22" s="9"/>
      <c r="J22" s="9"/>
      <c r="K22" s="9"/>
      <c r="L22" s="9"/>
      <c r="M22" s="38"/>
      <c r="N22" s="26"/>
      <c r="O22" s="3"/>
      <c r="P22" s="3"/>
    </row>
    <row r="23" spans="1:16" s="1" customFormat="1" ht="12">
      <c r="A23" s="28"/>
      <c r="B23" s="11"/>
      <c r="C23" s="9"/>
      <c r="D23" s="9"/>
      <c r="E23" s="9"/>
      <c r="F23" s="9">
        <f t="shared" si="1"/>
        <v>0</v>
      </c>
      <c r="G23" s="153"/>
      <c r="H23" s="9"/>
      <c r="I23" s="9"/>
      <c r="J23" s="9"/>
      <c r="K23" s="9"/>
      <c r="L23" s="9"/>
      <c r="M23" s="38"/>
      <c r="N23" s="26"/>
      <c r="O23" s="3"/>
      <c r="P23" s="3"/>
    </row>
    <row r="24" spans="1:16" s="14" customFormat="1" ht="18" customHeight="1">
      <c r="A24" s="28"/>
      <c r="B24" s="11"/>
      <c r="C24" s="9"/>
      <c r="D24" s="9"/>
      <c r="E24" s="9"/>
      <c r="F24" s="9">
        <f t="shared" si="1"/>
        <v>0</v>
      </c>
      <c r="G24" s="153"/>
      <c r="H24" s="9"/>
      <c r="I24" s="9"/>
      <c r="J24" s="9"/>
      <c r="K24" s="9"/>
      <c r="L24" s="9"/>
      <c r="M24" s="38"/>
      <c r="N24" s="26"/>
      <c r="O24" s="13"/>
      <c r="P24" s="13"/>
    </row>
    <row r="25" spans="1:16" s="1" customFormat="1" ht="13.5" thickBot="1">
      <c r="A25" s="159" t="s">
        <v>22</v>
      </c>
      <c r="B25" s="160"/>
      <c r="C25" s="160"/>
      <c r="D25" s="160"/>
      <c r="E25" s="160"/>
      <c r="F25" s="23">
        <f>SUM(F5:F24)</f>
        <v>104.36410000000001</v>
      </c>
      <c r="G25" s="154"/>
      <c r="H25" s="24"/>
      <c r="I25" s="160" t="s">
        <v>23</v>
      </c>
      <c r="J25" s="160"/>
      <c r="K25" s="160"/>
      <c r="L25" s="160"/>
      <c r="M25" s="35"/>
      <c r="N25" s="25">
        <f>N5</f>
        <v>36.9</v>
      </c>
      <c r="O25" s="3"/>
      <c r="P25" s="3"/>
    </row>
    <row r="26" spans="1:16" s="1" customFormat="1" ht="12.75" thickBot="1">
      <c r="A26" s="141" t="s">
        <v>40</v>
      </c>
      <c r="B26" s="142"/>
      <c r="C26" s="142"/>
      <c r="D26" s="142"/>
      <c r="E26" s="142"/>
      <c r="F26" s="142"/>
      <c r="G26" s="142"/>
      <c r="H26" s="142"/>
      <c r="I26" s="142"/>
      <c r="J26" s="142"/>
      <c r="K26" s="142"/>
      <c r="L26" s="142"/>
      <c r="M26" s="142"/>
      <c r="N26" s="143"/>
      <c r="O26" s="3"/>
      <c r="P26" s="3"/>
    </row>
    <row r="27" spans="1:16" s="1" customFormat="1" ht="12">
      <c r="A27" s="10"/>
      <c r="B27" s="15"/>
      <c r="C27" s="10"/>
      <c r="D27" s="10"/>
      <c r="E27" s="10"/>
      <c r="F27" s="10"/>
      <c r="G27" s="10"/>
      <c r="H27" s="10"/>
      <c r="I27" s="10"/>
      <c r="J27" s="10"/>
      <c r="K27" s="10"/>
      <c r="L27" s="10"/>
      <c r="M27" s="10"/>
      <c r="N27" s="10"/>
      <c r="O27" s="3"/>
      <c r="P27" s="3"/>
    </row>
    <row r="28" spans="1:16" s="1" customFormat="1" ht="12">
      <c r="A28" s="10"/>
      <c r="B28" s="15"/>
      <c r="C28" s="10"/>
      <c r="D28" s="10"/>
      <c r="E28" s="10"/>
      <c r="F28" s="10"/>
      <c r="G28" s="10"/>
      <c r="H28" s="10"/>
      <c r="I28" s="10"/>
      <c r="J28" s="10"/>
      <c r="K28" s="10"/>
      <c r="L28" s="10"/>
      <c r="M28" s="10"/>
      <c r="N28" s="10"/>
      <c r="O28" s="3"/>
      <c r="P28" s="3"/>
    </row>
    <row r="29" spans="1:14" s="60" customFormat="1" ht="40.5" customHeight="1">
      <c r="A29" s="59"/>
      <c r="B29" s="150" t="s">
        <v>123</v>
      </c>
      <c r="C29" s="151"/>
      <c r="D29" s="151"/>
      <c r="E29" s="151"/>
      <c r="F29" s="151"/>
      <c r="G29" s="151"/>
      <c r="H29" s="151"/>
      <c r="I29" s="151"/>
      <c r="J29" s="151"/>
      <c r="K29" s="59"/>
      <c r="L29" s="59"/>
      <c r="M29" s="59"/>
      <c r="N29" s="59"/>
    </row>
    <row r="30" spans="1:14" s="60" customFormat="1" ht="18.75" customHeight="1">
      <c r="A30" s="59"/>
      <c r="B30" s="152" t="s">
        <v>135</v>
      </c>
      <c r="C30" s="152"/>
      <c r="D30" s="152"/>
      <c r="E30" s="152"/>
      <c r="F30" s="152"/>
      <c r="G30" s="152"/>
      <c r="H30" s="152"/>
      <c r="I30" s="152"/>
      <c r="J30" s="152"/>
      <c r="K30" s="59"/>
      <c r="L30" s="59"/>
      <c r="M30" s="59"/>
      <c r="N30" s="59"/>
    </row>
    <row r="31" spans="1:16" s="1" customFormat="1" ht="12" customHeight="1">
      <c r="A31" s="10"/>
      <c r="B31" s="149" t="s">
        <v>152</v>
      </c>
      <c r="C31" s="149"/>
      <c r="D31" s="149"/>
      <c r="E31" s="149"/>
      <c r="F31" s="149"/>
      <c r="G31" s="149"/>
      <c r="H31" s="149"/>
      <c r="I31" s="149"/>
      <c r="J31" s="149"/>
      <c r="K31" s="83"/>
      <c r="L31" s="83"/>
      <c r="M31" s="10"/>
      <c r="N31" s="10"/>
      <c r="O31" s="3"/>
      <c r="P31" s="3"/>
    </row>
    <row r="32" spans="1:16" s="1" customFormat="1" ht="12">
      <c r="A32" s="10"/>
      <c r="B32" s="149"/>
      <c r="C32" s="149"/>
      <c r="D32" s="149"/>
      <c r="E32" s="149"/>
      <c r="F32" s="149"/>
      <c r="G32" s="149"/>
      <c r="H32" s="149"/>
      <c r="I32" s="149"/>
      <c r="J32" s="149"/>
      <c r="K32" s="83"/>
      <c r="L32" s="83"/>
      <c r="M32" s="10"/>
      <c r="N32" s="10"/>
      <c r="O32" s="3"/>
      <c r="P32" s="3"/>
    </row>
    <row r="33" spans="1:16" s="1" customFormat="1" ht="12">
      <c r="A33" s="10"/>
      <c r="B33" s="149"/>
      <c r="C33" s="149"/>
      <c r="D33" s="149"/>
      <c r="E33" s="149"/>
      <c r="F33" s="149"/>
      <c r="G33" s="149"/>
      <c r="H33" s="149"/>
      <c r="I33" s="149"/>
      <c r="J33" s="149"/>
      <c r="K33" s="83"/>
      <c r="L33" s="83"/>
      <c r="M33" s="10"/>
      <c r="N33" s="10"/>
      <c r="O33" s="3"/>
      <c r="P33" s="3"/>
    </row>
    <row r="34" spans="1:16" s="1" customFormat="1" ht="12">
      <c r="A34" s="10"/>
      <c r="B34" s="149"/>
      <c r="C34" s="149"/>
      <c r="D34" s="149"/>
      <c r="E34" s="149"/>
      <c r="F34" s="149"/>
      <c r="G34" s="149"/>
      <c r="H34" s="149"/>
      <c r="I34" s="149"/>
      <c r="J34" s="149"/>
      <c r="K34" s="83"/>
      <c r="L34" s="83"/>
      <c r="M34" s="10"/>
      <c r="N34" s="10"/>
      <c r="O34" s="3"/>
      <c r="P34" s="3"/>
    </row>
    <row r="35" spans="1:16" s="1" customFormat="1" ht="12">
      <c r="A35" s="10"/>
      <c r="B35" s="149"/>
      <c r="C35" s="149"/>
      <c r="D35" s="149"/>
      <c r="E35" s="149"/>
      <c r="F35" s="149"/>
      <c r="G35" s="149"/>
      <c r="H35" s="149"/>
      <c r="I35" s="149"/>
      <c r="J35" s="149"/>
      <c r="K35" s="83"/>
      <c r="L35" s="83"/>
      <c r="M35" s="10"/>
      <c r="N35" s="10"/>
      <c r="O35" s="3"/>
      <c r="P35" s="3"/>
    </row>
    <row r="36" spans="1:16" s="1" customFormat="1" ht="12">
      <c r="A36" s="10"/>
      <c r="B36" s="149"/>
      <c r="C36" s="149"/>
      <c r="D36" s="149"/>
      <c r="E36" s="149"/>
      <c r="F36" s="149"/>
      <c r="G36" s="149"/>
      <c r="H36" s="149"/>
      <c r="I36" s="149"/>
      <c r="J36" s="149"/>
      <c r="K36" s="83"/>
      <c r="L36" s="83"/>
      <c r="M36" s="10"/>
      <c r="N36" s="10"/>
      <c r="O36" s="3"/>
      <c r="P36" s="3"/>
    </row>
    <row r="37" spans="1:16" s="1" customFormat="1" ht="12">
      <c r="A37" s="10"/>
      <c r="B37" s="83"/>
      <c r="C37" s="83"/>
      <c r="D37" s="83"/>
      <c r="E37" s="83"/>
      <c r="F37" s="83"/>
      <c r="G37" s="83"/>
      <c r="H37" s="83"/>
      <c r="I37" s="83"/>
      <c r="J37" s="83"/>
      <c r="K37" s="83"/>
      <c r="L37" s="83"/>
      <c r="M37" s="10"/>
      <c r="N37" s="10"/>
      <c r="O37" s="3"/>
      <c r="P37" s="3"/>
    </row>
    <row r="38" spans="1:16" s="1" customFormat="1" ht="12">
      <c r="A38" s="10"/>
      <c r="B38" s="83"/>
      <c r="C38" s="83"/>
      <c r="D38" s="83"/>
      <c r="E38" s="83"/>
      <c r="F38" s="83"/>
      <c r="G38" s="83"/>
      <c r="H38" s="83"/>
      <c r="I38" s="83"/>
      <c r="J38" s="83"/>
      <c r="K38" s="83"/>
      <c r="L38" s="83"/>
      <c r="M38" s="10"/>
      <c r="N38" s="10"/>
      <c r="O38" s="3"/>
      <c r="P38" s="3"/>
    </row>
    <row r="39" spans="1:16" s="1" customFormat="1" ht="12">
      <c r="A39" s="10"/>
      <c r="B39" s="83"/>
      <c r="C39" s="83"/>
      <c r="D39" s="83"/>
      <c r="E39" s="83"/>
      <c r="F39" s="83"/>
      <c r="G39" s="83"/>
      <c r="H39" s="83"/>
      <c r="I39" s="83"/>
      <c r="J39" s="83"/>
      <c r="K39" s="83"/>
      <c r="L39" s="83"/>
      <c r="M39" s="10"/>
      <c r="N39" s="10"/>
      <c r="O39" s="3"/>
      <c r="P39" s="3"/>
    </row>
    <row r="40" spans="1:16" s="1" customFormat="1" ht="12">
      <c r="A40" s="10"/>
      <c r="B40" s="83"/>
      <c r="C40" s="83"/>
      <c r="D40" s="83"/>
      <c r="E40" s="83"/>
      <c r="F40" s="83"/>
      <c r="G40" s="83"/>
      <c r="H40" s="83"/>
      <c r="I40" s="83"/>
      <c r="J40" s="83"/>
      <c r="K40" s="83"/>
      <c r="L40" s="83"/>
      <c r="M40" s="10"/>
      <c r="N40" s="10"/>
      <c r="O40" s="3"/>
      <c r="P40" s="3"/>
    </row>
    <row r="41" spans="1:16" s="2" customFormat="1" ht="12">
      <c r="A41" s="10"/>
      <c r="B41" s="83"/>
      <c r="C41" s="83"/>
      <c r="D41" s="83"/>
      <c r="E41" s="83"/>
      <c r="F41" s="83"/>
      <c r="G41" s="83"/>
      <c r="H41" s="83"/>
      <c r="I41" s="83"/>
      <c r="J41" s="83"/>
      <c r="K41" s="83"/>
      <c r="L41" s="83"/>
      <c r="M41" s="10"/>
      <c r="N41" s="10"/>
      <c r="O41" s="4"/>
      <c r="P41" s="4"/>
    </row>
    <row r="42" spans="1:16" s="2" customFormat="1" ht="12">
      <c r="A42" s="4"/>
      <c r="B42" s="16"/>
      <c r="C42" s="4"/>
      <c r="D42" s="4"/>
      <c r="E42" s="4"/>
      <c r="F42" s="4"/>
      <c r="G42" s="4"/>
      <c r="H42" s="4"/>
      <c r="I42" s="4"/>
      <c r="J42" s="4"/>
      <c r="K42" s="4"/>
      <c r="L42" s="4"/>
      <c r="M42" s="4"/>
      <c r="N42" s="4"/>
      <c r="O42" s="4"/>
      <c r="P42" s="4"/>
    </row>
    <row r="43" spans="1:14" ht="15">
      <c r="A43" s="4"/>
      <c r="B43" s="16"/>
      <c r="C43" s="4"/>
      <c r="D43" s="4"/>
      <c r="E43" s="4"/>
      <c r="F43" s="4"/>
      <c r="G43" s="4"/>
      <c r="H43" s="4"/>
      <c r="I43" s="4"/>
      <c r="J43" s="4"/>
      <c r="K43" s="4"/>
      <c r="L43" s="4"/>
      <c r="M43" s="4"/>
      <c r="N43" s="4"/>
    </row>
  </sheetData>
  <sheetProtection/>
  <mergeCells count="13">
    <mergeCell ref="A1:N1"/>
    <mergeCell ref="B3:F3"/>
    <mergeCell ref="A25:E25"/>
    <mergeCell ref="I25:L25"/>
    <mergeCell ref="A2:N2"/>
    <mergeCell ref="A3:A4"/>
    <mergeCell ref="I3:N3"/>
    <mergeCell ref="B31:J36"/>
    <mergeCell ref="B29:J29"/>
    <mergeCell ref="B30:J30"/>
    <mergeCell ref="G3:G25"/>
    <mergeCell ref="H3:H4"/>
    <mergeCell ref="A26:N26"/>
  </mergeCells>
  <printOptions/>
  <pageMargins left="0.7" right="0.7" top="0.75" bottom="0.75" header="0.3" footer="0.3"/>
  <pageSetup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tabColor indexed="55"/>
  </sheetPr>
  <dimension ref="A1:K19"/>
  <sheetViews>
    <sheetView tabSelected="1" view="pageBreakPreview" zoomScale="80" zoomScaleSheetLayoutView="80" zoomScalePageLayoutView="0" workbookViewId="0" topLeftCell="A1">
      <selection activeCell="R18" sqref="R18"/>
    </sheetView>
  </sheetViews>
  <sheetFormatPr defaultColWidth="9.140625" defaultRowHeight="15"/>
  <cols>
    <col min="1" max="1" width="9.7109375" style="12" customWidth="1"/>
    <col min="2" max="2" width="17.57421875" style="12" customWidth="1"/>
    <col min="3" max="3" width="10.7109375" style="12" customWidth="1"/>
    <col min="4" max="4" width="14.7109375" style="12" customWidth="1"/>
    <col min="5" max="5" width="16.8515625" style="55" customWidth="1"/>
    <col min="6" max="6" width="4.7109375" style="12" customWidth="1"/>
    <col min="7" max="7" width="10.7109375" style="12" customWidth="1"/>
    <col min="8" max="8" width="24.28125" style="12" customWidth="1"/>
    <col min="9" max="9" width="12.57421875" style="12" customWidth="1"/>
    <col min="10" max="10" width="13.00390625" style="12" customWidth="1"/>
    <col min="11" max="11" width="22.421875" style="12" customWidth="1"/>
    <col min="12" max="12" width="8.8515625" style="8" customWidth="1"/>
  </cols>
  <sheetData>
    <row r="1" spans="1:11" ht="27.75" customHeight="1">
      <c r="A1" s="216" t="s">
        <v>53</v>
      </c>
      <c r="B1" s="217"/>
      <c r="C1" s="217"/>
      <c r="D1" s="217"/>
      <c r="E1" s="217"/>
      <c r="F1" s="217"/>
      <c r="G1" s="217"/>
      <c r="H1" s="217"/>
      <c r="I1" s="217"/>
      <c r="J1" s="217"/>
      <c r="K1" s="218"/>
    </row>
    <row r="2" spans="1:11" ht="26.25" customHeight="1">
      <c r="A2" s="203" t="s">
        <v>9</v>
      </c>
      <c r="B2" s="204"/>
      <c r="C2" s="204"/>
      <c r="D2" s="205"/>
      <c r="E2" s="52" t="s">
        <v>10</v>
      </c>
      <c r="F2" s="219"/>
      <c r="G2" s="113" t="s">
        <v>41</v>
      </c>
      <c r="H2" s="113"/>
      <c r="I2" s="113"/>
      <c r="J2" s="113"/>
      <c r="K2" s="32" t="s">
        <v>10</v>
      </c>
    </row>
    <row r="3" spans="1:11" ht="27.75" customHeight="1">
      <c r="A3" s="206" t="s">
        <v>0</v>
      </c>
      <c r="B3" s="194" t="s">
        <v>24</v>
      </c>
      <c r="C3" s="194"/>
      <c r="D3" s="194"/>
      <c r="E3" s="54">
        <f>'Ek.3-A'!$F$64</f>
        <v>2205.314</v>
      </c>
      <c r="F3" s="220"/>
      <c r="G3" s="181" t="s">
        <v>1</v>
      </c>
      <c r="H3" s="194" t="s">
        <v>26</v>
      </c>
      <c r="I3" s="194"/>
      <c r="J3" s="194"/>
      <c r="K3" s="22">
        <f>'Ek.3-A'!$N$64</f>
        <v>2143.5682600000005</v>
      </c>
    </row>
    <row r="4" spans="1:11" ht="27.75" customHeight="1">
      <c r="A4" s="207"/>
      <c r="B4" s="194" t="s">
        <v>25</v>
      </c>
      <c r="C4" s="194"/>
      <c r="D4" s="194"/>
      <c r="E4" s="54">
        <f>'Ek.3-B'!$F$27</f>
        <v>969.36</v>
      </c>
      <c r="F4" s="220"/>
      <c r="G4" s="181"/>
      <c r="H4" s="194" t="s">
        <v>27</v>
      </c>
      <c r="I4" s="194"/>
      <c r="J4" s="194"/>
      <c r="K4" s="22">
        <f>'Ek.3-B'!$N$272</f>
        <v>0</v>
      </c>
    </row>
    <row r="5" spans="1:11" ht="23.25" customHeight="1">
      <c r="A5" s="207"/>
      <c r="B5" s="194" t="s">
        <v>29</v>
      </c>
      <c r="C5" s="194"/>
      <c r="D5" s="194"/>
      <c r="E5" s="54">
        <f>'Ek.3-C'!$F$25</f>
        <v>104.36410000000001</v>
      </c>
      <c r="F5" s="220"/>
      <c r="G5" s="181"/>
      <c r="H5" s="194" t="s">
        <v>28</v>
      </c>
      <c r="I5" s="194"/>
      <c r="J5" s="194"/>
      <c r="K5" s="22">
        <f>'Ek.3-C'!$N$25</f>
        <v>36.9</v>
      </c>
    </row>
    <row r="6" spans="1:11" ht="23.25" customHeight="1">
      <c r="A6" s="208"/>
      <c r="B6" s="178" t="s">
        <v>37</v>
      </c>
      <c r="C6" s="178"/>
      <c r="D6" s="178"/>
      <c r="E6" s="54">
        <f>E5+E4+E3</f>
        <v>3279.0380999999998</v>
      </c>
      <c r="F6" s="221"/>
      <c r="G6" s="181"/>
      <c r="H6" s="225" t="s">
        <v>38</v>
      </c>
      <c r="I6" s="167"/>
      <c r="J6" s="168"/>
      <c r="K6" s="22">
        <f>K5+K4+K3</f>
        <v>2180.4682600000006</v>
      </c>
    </row>
    <row r="7" spans="1:11" ht="29.25" customHeight="1">
      <c r="A7" s="222" t="s">
        <v>30</v>
      </c>
      <c r="B7" s="223"/>
      <c r="C7" s="223"/>
      <c r="D7" s="223"/>
      <c r="E7" s="223"/>
      <c r="F7" s="223"/>
      <c r="G7" s="223"/>
      <c r="H7" s="223"/>
      <c r="I7" s="223"/>
      <c r="J7" s="223"/>
      <c r="K7" s="224"/>
    </row>
    <row r="8" spans="1:11" ht="48.75" customHeight="1">
      <c r="A8" s="196" t="s">
        <v>35</v>
      </c>
      <c r="B8" s="178"/>
      <c r="C8" s="178"/>
      <c r="D8" s="178"/>
      <c r="E8" s="173">
        <f>E6+K6</f>
        <v>5459.50636</v>
      </c>
      <c r="F8" s="195"/>
      <c r="G8" s="178" t="s">
        <v>36</v>
      </c>
      <c r="H8" s="178"/>
      <c r="I8" s="178"/>
      <c r="J8" s="178"/>
      <c r="K8" s="29">
        <f>K6</f>
        <v>2180.4682600000006</v>
      </c>
    </row>
    <row r="9" spans="1:11" ht="24.75" customHeight="1">
      <c r="A9" s="47"/>
      <c r="B9" s="213" t="s">
        <v>59</v>
      </c>
      <c r="C9" s="214"/>
      <c r="D9" s="188">
        <f>E8</f>
        <v>5459.50636</v>
      </c>
      <c r="E9" s="188"/>
      <c r="F9" s="188"/>
      <c r="G9" s="53" t="s">
        <v>87</v>
      </c>
      <c r="H9" s="188">
        <f>K8</f>
        <v>2180.4682600000006</v>
      </c>
      <c r="I9" s="188"/>
      <c r="J9" s="53"/>
      <c r="K9" s="48"/>
    </row>
    <row r="10" spans="1:11" ht="12" customHeight="1">
      <c r="A10" s="49"/>
      <c r="B10" s="215"/>
      <c r="C10" s="215"/>
      <c r="D10" s="172" t="s">
        <v>58</v>
      </c>
      <c r="E10" s="172"/>
      <c r="F10" s="172"/>
      <c r="G10" s="172"/>
      <c r="H10" s="172"/>
      <c r="I10" s="172"/>
      <c r="J10" s="45" t="s">
        <v>88</v>
      </c>
      <c r="K10" s="56">
        <f>(D9-H9)/D11*100</f>
        <v>60.06107299415253</v>
      </c>
    </row>
    <row r="11" spans="1:11" ht="16.5" customHeight="1">
      <c r="A11" s="50"/>
      <c r="B11" s="46"/>
      <c r="C11" s="46"/>
      <c r="D11" s="212">
        <f>E8</f>
        <v>5459.50636</v>
      </c>
      <c r="E11" s="212"/>
      <c r="F11" s="212"/>
      <c r="G11" s="212"/>
      <c r="H11" s="212"/>
      <c r="I11" s="212"/>
      <c r="J11" s="212"/>
      <c r="K11" s="51"/>
    </row>
    <row r="12" spans="1:11" ht="35.25" customHeight="1">
      <c r="A12" s="209" t="s">
        <v>34</v>
      </c>
      <c r="B12" s="210"/>
      <c r="C12" s="210"/>
      <c r="D12" s="210"/>
      <c r="E12" s="211"/>
      <c r="F12" s="197">
        <v>59.72</v>
      </c>
      <c r="G12" s="198"/>
      <c r="H12" s="198"/>
      <c r="I12" s="198"/>
      <c r="J12" s="198"/>
      <c r="K12" s="199"/>
    </row>
    <row r="13" spans="1:11" ht="35.25" customHeight="1">
      <c r="A13" s="30" t="s">
        <v>17</v>
      </c>
      <c r="B13" s="122"/>
      <c r="C13" s="179"/>
      <c r="D13" s="179"/>
      <c r="E13" s="180"/>
      <c r="F13" s="122" t="s">
        <v>18</v>
      </c>
      <c r="G13" s="180"/>
      <c r="H13" s="173" t="s">
        <v>120</v>
      </c>
      <c r="I13" s="174"/>
      <c r="J13" s="174"/>
      <c r="K13" s="175"/>
    </row>
    <row r="14" spans="1:11" ht="35.25" customHeight="1">
      <c r="A14" s="177"/>
      <c r="B14" s="177"/>
      <c r="C14" s="177"/>
      <c r="D14" s="177"/>
      <c r="E14" s="177" t="s">
        <v>11</v>
      </c>
      <c r="F14" s="177"/>
      <c r="G14" s="177"/>
      <c r="H14" s="44" t="s">
        <v>13</v>
      </c>
      <c r="I14" s="200" t="s">
        <v>19</v>
      </c>
      <c r="J14" s="201"/>
      <c r="K14" s="202"/>
    </row>
    <row r="15" spans="1:11" ht="45" customHeight="1">
      <c r="A15" s="178" t="s">
        <v>33</v>
      </c>
      <c r="B15" s="178"/>
      <c r="C15" s="178"/>
      <c r="D15" s="178"/>
      <c r="E15" s="135"/>
      <c r="F15" s="135"/>
      <c r="G15" s="135"/>
      <c r="H15" s="41"/>
      <c r="I15" s="185"/>
      <c r="J15" s="186"/>
      <c r="K15" s="187"/>
    </row>
    <row r="16" spans="1:11" s="20" customFormat="1" ht="39.75" customHeight="1">
      <c r="A16" s="189"/>
      <c r="B16" s="190"/>
      <c r="C16" s="190"/>
      <c r="D16" s="191"/>
      <c r="E16" s="177" t="s">
        <v>11</v>
      </c>
      <c r="F16" s="177"/>
      <c r="G16" s="42" t="s">
        <v>12</v>
      </c>
      <c r="H16" s="42" t="s">
        <v>50</v>
      </c>
      <c r="I16" s="42" t="s">
        <v>14</v>
      </c>
      <c r="J16" s="42" t="s">
        <v>13</v>
      </c>
      <c r="K16" s="43" t="s">
        <v>19</v>
      </c>
    </row>
    <row r="17" spans="1:11" s="20" customFormat="1" ht="42.75" customHeight="1">
      <c r="A17" s="166" t="s">
        <v>47</v>
      </c>
      <c r="B17" s="167"/>
      <c r="C17" s="167"/>
      <c r="D17" s="168"/>
      <c r="E17" s="192"/>
      <c r="F17" s="193"/>
      <c r="G17" s="19"/>
      <c r="H17" s="19"/>
      <c r="I17" s="19"/>
      <c r="J17" s="19"/>
      <c r="K17" s="31"/>
    </row>
    <row r="18" spans="1:11" s="20" customFormat="1" ht="41.25" customHeight="1" thickBot="1">
      <c r="A18" s="169" t="s">
        <v>48</v>
      </c>
      <c r="B18" s="170"/>
      <c r="C18" s="170"/>
      <c r="D18" s="171"/>
      <c r="E18" s="182" t="s">
        <v>155</v>
      </c>
      <c r="F18" s="183"/>
      <c r="G18" s="183"/>
      <c r="H18" s="183"/>
      <c r="I18" s="183"/>
      <c r="J18" s="183"/>
      <c r="K18" s="184"/>
    </row>
    <row r="19" spans="1:11" ht="30" customHeight="1">
      <c r="A19" s="176" t="s">
        <v>51</v>
      </c>
      <c r="B19" s="176"/>
      <c r="C19" s="176"/>
      <c r="D19" s="176"/>
      <c r="E19" s="176"/>
      <c r="F19" s="176"/>
      <c r="G19" s="176"/>
      <c r="H19" s="176"/>
      <c r="I19" s="176"/>
      <c r="J19" s="176"/>
      <c r="K19" s="176"/>
    </row>
  </sheetData>
  <sheetProtection/>
  <mergeCells count="41">
    <mergeCell ref="H6:J6"/>
    <mergeCell ref="D11:J11"/>
    <mergeCell ref="H3:J3"/>
    <mergeCell ref="B9:C10"/>
    <mergeCell ref="H4:J4"/>
    <mergeCell ref="H5:J5"/>
    <mergeCell ref="A1:K1"/>
    <mergeCell ref="F2:F6"/>
    <mergeCell ref="G2:J2"/>
    <mergeCell ref="A7:K7"/>
    <mergeCell ref="B5:D5"/>
    <mergeCell ref="F12:K12"/>
    <mergeCell ref="I14:K14"/>
    <mergeCell ref="E16:F16"/>
    <mergeCell ref="A14:D14"/>
    <mergeCell ref="B6:D6"/>
    <mergeCell ref="A2:D2"/>
    <mergeCell ref="B3:D3"/>
    <mergeCell ref="A3:A6"/>
    <mergeCell ref="H9:I9"/>
    <mergeCell ref="A12:E12"/>
    <mergeCell ref="G3:G6"/>
    <mergeCell ref="G8:J8"/>
    <mergeCell ref="E18:K18"/>
    <mergeCell ref="I15:K15"/>
    <mergeCell ref="D9:F9"/>
    <mergeCell ref="A16:D16"/>
    <mergeCell ref="E17:F17"/>
    <mergeCell ref="B4:D4"/>
    <mergeCell ref="E8:F8"/>
    <mergeCell ref="A8:D8"/>
    <mergeCell ref="A17:D17"/>
    <mergeCell ref="A18:D18"/>
    <mergeCell ref="D10:I10"/>
    <mergeCell ref="H13:K13"/>
    <mergeCell ref="A19:K19"/>
    <mergeCell ref="E14:G14"/>
    <mergeCell ref="A15:D15"/>
    <mergeCell ref="E15:G15"/>
    <mergeCell ref="B13:E13"/>
    <mergeCell ref="F13:G13"/>
  </mergeCells>
  <printOptions/>
  <pageMargins left="0.25" right="0.25" top="0.75" bottom="0.75" header="0.3" footer="0.3"/>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Bilal Tek</dc:creator>
  <cp:keywords/>
  <dc:description/>
  <cp:lastModifiedBy>CASPER</cp:lastModifiedBy>
  <cp:lastPrinted>2019-05-30T06:35:54Z</cp:lastPrinted>
  <dcterms:created xsi:type="dcterms:W3CDTF">2014-08-27T07:14:15Z</dcterms:created>
  <dcterms:modified xsi:type="dcterms:W3CDTF">2020-01-31T09:57:51Z</dcterms:modified>
  <cp:category/>
  <cp:version/>
  <cp:contentType/>
  <cp:contentStatus/>
</cp:coreProperties>
</file>